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itro\Dropbox\Fadi Privat Documents\Download\"/>
    </mc:Choice>
  </mc:AlternateContent>
  <xr:revisionPtr revIDLastSave="0" documentId="8_{60529CD3-DD07-4A27-ABCA-F591DB6EEFF9}" xr6:coauthVersionLast="47" xr6:coauthVersionMax="47" xr10:uidLastSave="{00000000-0000-0000-0000-000000000000}"/>
  <workbookProtection workbookAlgorithmName="SHA-512" workbookHashValue="bS+WD57xWuT+NgIeagYKqiFhKEsu4miMAFCTveUaMLxa8rRx/CCP6XVImESGrnA3gMu4YZj7DyKbkvhKGEZhVA==" workbookSaltValue="7zisvEDOHYbaQu8hK425qA==" workbookSpinCount="100000" lockStructure="1"/>
  <bookViews>
    <workbookView xWindow="-108" yWindow="-108" windowWidth="23256" windowHeight="12456" activeTab="5" xr2:uid="{00000000-000D-0000-FFFF-FFFF00000000}"/>
  </bookViews>
  <sheets>
    <sheet name="Business Plan - Goal" sheetId="1" r:id="rId1"/>
    <sheet name="Personal Expenses" sheetId="6" r:id="rId2"/>
    <sheet name="Income and Investement" sheetId="2" r:id="rId3"/>
    <sheet name="Productivity Data" sheetId="3" r:id="rId4"/>
    <sheet name="Productivity Ratios" sheetId="4" r:id="rId5"/>
    <sheet name="Productivity Goal" sheetId="5" r:id="rId6"/>
  </sheets>
  <definedNames>
    <definedName name="_xlnm._FilterDatabase" localSheetId="4" hidden="1">'Productivity Ratios'!$E$1:$G$7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1" i="3"/>
  <c r="L10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Y10" i="3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Y34" i="3" s="1"/>
  <c r="Y35" i="3" s="1"/>
  <c r="Y36" i="3" s="1"/>
  <c r="Y37" i="3" s="1"/>
  <c r="Y38" i="3" s="1"/>
  <c r="Y39" i="3" s="1"/>
  <c r="Y40" i="3" s="1"/>
  <c r="Y41" i="3" s="1"/>
  <c r="Y42" i="3" s="1"/>
  <c r="Y43" i="3" s="1"/>
  <c r="Y44" i="3" s="1"/>
  <c r="Y45" i="3" s="1"/>
  <c r="Y46" i="3" s="1"/>
  <c r="Y47" i="3" s="1"/>
  <c r="Y48" i="3" s="1"/>
  <c r="Y49" i="3" s="1"/>
  <c r="Y50" i="3" s="1"/>
  <c r="Y51" i="3" s="1"/>
  <c r="Y52" i="3" s="1"/>
  <c r="Y53" i="3" s="1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90" i="3" s="1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Y149" i="3" s="1"/>
  <c r="Y150" i="3" s="1"/>
  <c r="Y151" i="3" s="1"/>
  <c r="Y152" i="3" s="1"/>
  <c r="Y153" i="3" s="1"/>
  <c r="Y154" i="3" s="1"/>
  <c r="Y155" i="3" s="1"/>
  <c r="Y156" i="3" s="1"/>
  <c r="Y157" i="3" s="1"/>
  <c r="Y158" i="3" s="1"/>
  <c r="Y159" i="3" s="1"/>
  <c r="Y160" i="3" s="1"/>
  <c r="Y161" i="3" s="1"/>
  <c r="Y162" i="3" s="1"/>
  <c r="Y163" i="3" s="1"/>
  <c r="Y164" i="3" s="1"/>
  <c r="Y165" i="3" s="1"/>
  <c r="Y166" i="3" s="1"/>
  <c r="Y167" i="3" s="1"/>
  <c r="Y168" i="3" s="1"/>
  <c r="Y169" i="3" s="1"/>
  <c r="Y170" i="3" s="1"/>
  <c r="Y171" i="3" s="1"/>
  <c r="Y172" i="3" s="1"/>
  <c r="Y173" i="3" s="1"/>
  <c r="Y174" i="3" s="1"/>
  <c r="Y175" i="3" s="1"/>
  <c r="Y176" i="3" s="1"/>
  <c r="Y177" i="3" s="1"/>
  <c r="Y178" i="3" s="1"/>
  <c r="Y179" i="3" s="1"/>
  <c r="Y180" i="3" s="1"/>
  <c r="Y181" i="3" s="1"/>
  <c r="Y182" i="3" s="1"/>
  <c r="Y183" i="3" s="1"/>
  <c r="Y184" i="3" s="1"/>
  <c r="Y185" i="3" s="1"/>
  <c r="Y186" i="3" s="1"/>
  <c r="Y187" i="3" s="1"/>
  <c r="Y188" i="3" s="1"/>
  <c r="Y189" i="3" s="1"/>
  <c r="Y190" i="3" s="1"/>
  <c r="Y191" i="3" s="1"/>
  <c r="Y192" i="3" s="1"/>
  <c r="Y193" i="3" s="1"/>
  <c r="Y194" i="3" s="1"/>
  <c r="Y195" i="3" s="1"/>
  <c r="Y196" i="3" s="1"/>
  <c r="Y197" i="3" s="1"/>
  <c r="Y198" i="3" s="1"/>
  <c r="Y199" i="3" s="1"/>
  <c r="Y200" i="3" s="1"/>
  <c r="Y201" i="3" s="1"/>
  <c r="Y202" i="3" s="1"/>
  <c r="Y203" i="3" s="1"/>
  <c r="Y204" i="3" s="1"/>
  <c r="Y205" i="3" s="1"/>
  <c r="Y206" i="3" s="1"/>
  <c r="Y207" i="3" s="1"/>
  <c r="Y208" i="3" s="1"/>
  <c r="Y209" i="3" s="1"/>
  <c r="Y210" i="3" s="1"/>
  <c r="Y211" i="3" s="1"/>
  <c r="Y212" i="3" s="1"/>
  <c r="Y213" i="3" s="1"/>
  <c r="Y214" i="3" s="1"/>
  <c r="Y215" i="3" s="1"/>
  <c r="Y216" i="3" s="1"/>
  <c r="Y217" i="3" s="1"/>
  <c r="Y218" i="3" s="1"/>
  <c r="Y219" i="3" s="1"/>
  <c r="Y220" i="3" s="1"/>
  <c r="Y221" i="3" s="1"/>
  <c r="Y222" i="3" s="1"/>
  <c r="Y223" i="3" s="1"/>
  <c r="Y224" i="3" s="1"/>
  <c r="Y225" i="3" s="1"/>
  <c r="Y226" i="3" s="1"/>
  <c r="Y227" i="3" s="1"/>
  <c r="Y228" i="3" s="1"/>
  <c r="Y229" i="3" s="1"/>
  <c r="Y230" i="3" s="1"/>
  <c r="Y231" i="3" s="1"/>
  <c r="Y232" i="3" s="1"/>
  <c r="Y233" i="3" s="1"/>
  <c r="Y234" i="3" s="1"/>
  <c r="Y235" i="3" s="1"/>
  <c r="Y236" i="3" s="1"/>
  <c r="Y237" i="3" s="1"/>
  <c r="Y238" i="3" s="1"/>
  <c r="Y239" i="3" s="1"/>
  <c r="Y240" i="3" s="1"/>
  <c r="Y241" i="3" s="1"/>
  <c r="Y242" i="3" s="1"/>
  <c r="Y243" i="3" s="1"/>
  <c r="Y244" i="3" s="1"/>
  <c r="Y245" i="3" s="1"/>
  <c r="Y246" i="3" s="1"/>
  <c r="Y247" i="3" s="1"/>
  <c r="Y248" i="3" s="1"/>
  <c r="Y249" i="3" s="1"/>
  <c r="Y250" i="3" s="1"/>
  <c r="Y251" i="3" s="1"/>
  <c r="Y252" i="3" s="1"/>
  <c r="Y253" i="3" s="1"/>
  <c r="Y254" i="3" s="1"/>
  <c r="Y255" i="3" s="1"/>
  <c r="Y256" i="3" s="1"/>
  <c r="Y257" i="3" s="1"/>
  <c r="Y258" i="3" s="1"/>
  <c r="Y259" i="3" s="1"/>
  <c r="Y260" i="3" s="1"/>
  <c r="Y261" i="3" s="1"/>
  <c r="Y262" i="3" s="1"/>
  <c r="Y263" i="3" s="1"/>
  <c r="Y264" i="3" s="1"/>
  <c r="Y265" i="3" s="1"/>
  <c r="Y266" i="3" s="1"/>
  <c r="Y267" i="3" s="1"/>
  <c r="Y268" i="3" s="1"/>
  <c r="Y269" i="3" s="1"/>
  <c r="Y270" i="3" s="1"/>
  <c r="Y271" i="3" s="1"/>
  <c r="Y272" i="3" s="1"/>
  <c r="Y273" i="3" s="1"/>
  <c r="Y274" i="3" s="1"/>
  <c r="Y275" i="3" s="1"/>
  <c r="Y276" i="3" s="1"/>
  <c r="Y277" i="3" s="1"/>
  <c r="Y278" i="3" s="1"/>
  <c r="Y279" i="3" s="1"/>
  <c r="Y280" i="3" s="1"/>
  <c r="Y281" i="3" s="1"/>
  <c r="Y282" i="3" s="1"/>
  <c r="Y283" i="3" s="1"/>
  <c r="Y284" i="3" s="1"/>
  <c r="Y285" i="3" s="1"/>
  <c r="Y286" i="3" s="1"/>
  <c r="Y287" i="3" s="1"/>
  <c r="Y288" i="3" s="1"/>
  <c r="Y289" i="3" s="1"/>
  <c r="Y290" i="3" s="1"/>
  <c r="Y291" i="3" s="1"/>
  <c r="Y292" i="3" s="1"/>
  <c r="Y293" i="3" s="1"/>
  <c r="Y294" i="3" s="1"/>
  <c r="Y295" i="3" s="1"/>
  <c r="Y296" i="3" s="1"/>
  <c r="Y297" i="3" s="1"/>
  <c r="Y298" i="3" s="1"/>
  <c r="Y299" i="3" s="1"/>
  <c r="Y300" i="3" s="1"/>
  <c r="Y301" i="3" s="1"/>
  <c r="Y302" i="3" s="1"/>
  <c r="Y303" i="3" s="1"/>
  <c r="Y304" i="3" s="1"/>
  <c r="Y305" i="3" s="1"/>
  <c r="Y306" i="3" s="1"/>
  <c r="Y307" i="3" s="1"/>
  <c r="Y308" i="3" s="1"/>
  <c r="Y309" i="3" s="1"/>
  <c r="Y310" i="3" s="1"/>
  <c r="Y311" i="3" s="1"/>
  <c r="Y312" i="3" s="1"/>
  <c r="Y313" i="3" s="1"/>
  <c r="Y314" i="3" s="1"/>
  <c r="Y315" i="3" s="1"/>
  <c r="Y316" i="3" s="1"/>
  <c r="Y317" i="3" s="1"/>
  <c r="Y318" i="3" s="1"/>
  <c r="Y319" i="3" s="1"/>
  <c r="Y320" i="3" s="1"/>
  <c r="Y321" i="3" s="1"/>
  <c r="Y322" i="3" s="1"/>
  <c r="Y323" i="3" s="1"/>
  <c r="Y324" i="3" s="1"/>
  <c r="Y325" i="3" s="1"/>
  <c r="Y326" i="3" s="1"/>
  <c r="Y327" i="3" s="1"/>
  <c r="Y328" i="3" s="1"/>
  <c r="Y329" i="3" s="1"/>
  <c r="Y330" i="3" s="1"/>
  <c r="Y331" i="3" s="1"/>
  <c r="Y332" i="3" s="1"/>
  <c r="Y333" i="3" s="1"/>
  <c r="Y334" i="3" s="1"/>
  <c r="Y335" i="3" s="1"/>
  <c r="Y336" i="3" s="1"/>
  <c r="Y337" i="3" s="1"/>
  <c r="Y338" i="3" s="1"/>
  <c r="Y339" i="3" s="1"/>
  <c r="Y340" i="3" s="1"/>
  <c r="Y341" i="3" s="1"/>
  <c r="Y342" i="3" s="1"/>
  <c r="Y343" i="3" s="1"/>
  <c r="Y344" i="3" s="1"/>
  <c r="Y345" i="3" s="1"/>
  <c r="Y346" i="3" s="1"/>
  <c r="Y347" i="3" s="1"/>
  <c r="Y348" i="3" s="1"/>
  <c r="Y349" i="3" s="1"/>
  <c r="Y350" i="3" s="1"/>
  <c r="Y351" i="3" s="1"/>
  <c r="Y352" i="3" s="1"/>
  <c r="Y353" i="3" s="1"/>
  <c r="Y354" i="3" s="1"/>
  <c r="Y355" i="3" s="1"/>
  <c r="Y356" i="3" s="1"/>
  <c r="Y357" i="3" s="1"/>
  <c r="Y358" i="3" s="1"/>
  <c r="Y359" i="3" s="1"/>
  <c r="Y360" i="3" s="1"/>
  <c r="Y361" i="3" s="1"/>
  <c r="Y362" i="3" s="1"/>
  <c r="Y363" i="3" s="1"/>
  <c r="Y364" i="3" s="1"/>
  <c r="Y365" i="3" s="1"/>
  <c r="Y366" i="3" s="1"/>
  <c r="Y367" i="3" s="1"/>
  <c r="Y368" i="3" s="1"/>
  <c r="Y369" i="3" s="1"/>
  <c r="Y370" i="3" s="1"/>
  <c r="Y371" i="3" s="1"/>
  <c r="Y372" i="3" s="1"/>
  <c r="Y373" i="3" s="1"/>
  <c r="Y374" i="3" s="1"/>
  <c r="Z10" i="3"/>
  <c r="AA10" i="3" s="1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AA11" i="3" l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A65" i="3" s="1"/>
  <c r="AA66" i="3" s="1"/>
  <c r="AA67" i="3" s="1"/>
  <c r="AA68" i="3" s="1"/>
  <c r="AA69" i="3" s="1"/>
  <c r="AA70" i="3" s="1"/>
  <c r="AA71" i="3" s="1"/>
  <c r="AA72" i="3" s="1"/>
  <c r="AA73" i="3" s="1"/>
  <c r="AA74" i="3" s="1"/>
  <c r="AA75" i="3" s="1"/>
  <c r="AA76" i="3" s="1"/>
  <c r="AA77" i="3" s="1"/>
  <c r="AA78" i="3" s="1"/>
  <c r="AA79" i="3" s="1"/>
  <c r="AA80" i="3" s="1"/>
  <c r="AA81" i="3" s="1"/>
  <c r="AA82" i="3" s="1"/>
  <c r="AA83" i="3" s="1"/>
  <c r="AA84" i="3" s="1"/>
  <c r="AA85" i="3" s="1"/>
  <c r="AA86" i="3" s="1"/>
  <c r="AA87" i="3" s="1"/>
  <c r="AA88" i="3" s="1"/>
  <c r="AA89" i="3" s="1"/>
  <c r="AA90" i="3" s="1"/>
  <c r="AA91" i="3" s="1"/>
  <c r="AA92" i="3" s="1"/>
  <c r="AA93" i="3" s="1"/>
  <c r="AA94" i="3" s="1"/>
  <c r="AA95" i="3" s="1"/>
  <c r="AA96" i="3" s="1"/>
  <c r="AA97" i="3" s="1"/>
  <c r="AA98" i="3" s="1"/>
  <c r="AA99" i="3" s="1"/>
  <c r="AA100" i="3" s="1"/>
  <c r="AA101" i="3" s="1"/>
  <c r="AA102" i="3" s="1"/>
  <c r="AA103" i="3" s="1"/>
  <c r="AA104" i="3" s="1"/>
  <c r="AA105" i="3" s="1"/>
  <c r="AA106" i="3" s="1"/>
  <c r="AA107" i="3" s="1"/>
  <c r="AA108" i="3" s="1"/>
  <c r="AA109" i="3" s="1"/>
  <c r="AA110" i="3" s="1"/>
  <c r="AA111" i="3" s="1"/>
  <c r="AA112" i="3" s="1"/>
  <c r="AA113" i="3" s="1"/>
  <c r="AA114" i="3" s="1"/>
  <c r="AA115" i="3" s="1"/>
  <c r="AA116" i="3" s="1"/>
  <c r="AA117" i="3" s="1"/>
  <c r="AA118" i="3" s="1"/>
  <c r="AA119" i="3" s="1"/>
  <c r="AA120" i="3" s="1"/>
  <c r="AA121" i="3" s="1"/>
  <c r="AA122" i="3" s="1"/>
  <c r="AA123" i="3" s="1"/>
  <c r="AA124" i="3" s="1"/>
  <c r="AA125" i="3" s="1"/>
  <c r="AA126" i="3" s="1"/>
  <c r="AA127" i="3" s="1"/>
  <c r="AA128" i="3" s="1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A139" i="3" s="1"/>
  <c r="AA140" i="3" s="1"/>
  <c r="AA141" i="3" s="1"/>
  <c r="AA142" i="3" s="1"/>
  <c r="AA143" i="3" s="1"/>
  <c r="AA144" i="3" s="1"/>
  <c r="AA145" i="3" s="1"/>
  <c r="AA146" i="3" s="1"/>
  <c r="AA147" i="3" s="1"/>
  <c r="AA148" i="3" s="1"/>
  <c r="AA149" i="3" s="1"/>
  <c r="AA150" i="3" s="1"/>
  <c r="AA151" i="3" s="1"/>
  <c r="AA152" i="3" s="1"/>
  <c r="AA153" i="3" s="1"/>
  <c r="AA154" i="3" s="1"/>
  <c r="AA155" i="3" s="1"/>
  <c r="AA156" i="3" s="1"/>
  <c r="AA157" i="3" s="1"/>
  <c r="AA158" i="3" s="1"/>
  <c r="AA159" i="3" s="1"/>
  <c r="AA160" i="3" s="1"/>
  <c r="AA161" i="3" s="1"/>
  <c r="AA162" i="3" s="1"/>
  <c r="AA163" i="3" s="1"/>
  <c r="AA164" i="3" s="1"/>
  <c r="AA165" i="3" s="1"/>
  <c r="AA166" i="3" s="1"/>
  <c r="AA167" i="3" s="1"/>
  <c r="AA168" i="3" s="1"/>
  <c r="AA169" i="3" s="1"/>
  <c r="AA170" i="3" s="1"/>
  <c r="AA171" i="3" s="1"/>
  <c r="AA172" i="3" s="1"/>
  <c r="AA173" i="3" s="1"/>
  <c r="AA174" i="3" s="1"/>
  <c r="AA175" i="3" s="1"/>
  <c r="AA176" i="3" s="1"/>
  <c r="AA177" i="3" s="1"/>
  <c r="AA178" i="3" s="1"/>
  <c r="AA179" i="3" s="1"/>
  <c r="AA180" i="3" s="1"/>
  <c r="AA181" i="3" s="1"/>
  <c r="AA182" i="3" s="1"/>
  <c r="AA183" i="3" s="1"/>
  <c r="AA184" i="3" s="1"/>
  <c r="AA185" i="3" s="1"/>
  <c r="AA186" i="3" s="1"/>
  <c r="AA187" i="3" s="1"/>
  <c r="AA188" i="3" s="1"/>
  <c r="AA189" i="3" s="1"/>
  <c r="AA190" i="3" s="1"/>
  <c r="AA191" i="3" s="1"/>
  <c r="AA192" i="3" s="1"/>
  <c r="AA193" i="3" s="1"/>
  <c r="AA194" i="3" s="1"/>
  <c r="AA195" i="3" s="1"/>
  <c r="AA196" i="3" s="1"/>
  <c r="AA197" i="3" s="1"/>
  <c r="AA198" i="3" s="1"/>
  <c r="AA199" i="3" s="1"/>
  <c r="AA200" i="3" s="1"/>
  <c r="AA201" i="3" s="1"/>
  <c r="AA202" i="3" s="1"/>
  <c r="AA203" i="3" s="1"/>
  <c r="AA204" i="3" s="1"/>
  <c r="AA205" i="3" s="1"/>
  <c r="AA206" i="3" s="1"/>
  <c r="AA207" i="3" s="1"/>
  <c r="AA208" i="3" s="1"/>
  <c r="AA209" i="3" s="1"/>
  <c r="AA210" i="3" s="1"/>
  <c r="AA211" i="3" s="1"/>
  <c r="AA212" i="3" s="1"/>
  <c r="AA213" i="3" s="1"/>
  <c r="AA214" i="3" s="1"/>
  <c r="AA215" i="3" s="1"/>
  <c r="AA216" i="3" s="1"/>
  <c r="AA217" i="3" s="1"/>
  <c r="AA218" i="3" s="1"/>
  <c r="AA219" i="3" s="1"/>
  <c r="AA220" i="3" s="1"/>
  <c r="AA221" i="3" s="1"/>
  <c r="AA222" i="3" s="1"/>
  <c r="AA223" i="3" s="1"/>
  <c r="AA224" i="3" s="1"/>
  <c r="AA225" i="3" s="1"/>
  <c r="AA226" i="3" s="1"/>
  <c r="AA227" i="3" s="1"/>
  <c r="AA228" i="3" s="1"/>
  <c r="AA229" i="3" s="1"/>
  <c r="AA230" i="3" s="1"/>
  <c r="AA231" i="3" s="1"/>
  <c r="AA232" i="3" s="1"/>
  <c r="AA233" i="3" s="1"/>
  <c r="AA234" i="3" s="1"/>
  <c r="AA235" i="3" s="1"/>
  <c r="AA236" i="3" s="1"/>
  <c r="AA237" i="3" s="1"/>
  <c r="AA238" i="3" s="1"/>
  <c r="AA239" i="3" s="1"/>
  <c r="AA240" i="3" s="1"/>
  <c r="AA241" i="3" s="1"/>
  <c r="AA242" i="3" s="1"/>
  <c r="AA243" i="3" s="1"/>
  <c r="AA244" i="3" s="1"/>
  <c r="AA245" i="3" s="1"/>
  <c r="AA246" i="3" s="1"/>
  <c r="AA247" i="3" s="1"/>
  <c r="AA248" i="3" s="1"/>
  <c r="AA249" i="3" s="1"/>
  <c r="AA250" i="3" s="1"/>
  <c r="AA251" i="3" s="1"/>
  <c r="AA252" i="3" s="1"/>
  <c r="AA253" i="3" s="1"/>
  <c r="AA254" i="3" s="1"/>
  <c r="AA255" i="3" s="1"/>
  <c r="AA256" i="3" s="1"/>
  <c r="AA257" i="3" s="1"/>
  <c r="AA258" i="3" s="1"/>
  <c r="AA259" i="3" s="1"/>
  <c r="AA260" i="3" s="1"/>
  <c r="AA261" i="3" s="1"/>
  <c r="AA262" i="3" s="1"/>
  <c r="AA263" i="3" s="1"/>
  <c r="AA264" i="3" s="1"/>
  <c r="AA265" i="3" s="1"/>
  <c r="AA266" i="3" s="1"/>
  <c r="AA267" i="3" s="1"/>
  <c r="AA268" i="3" s="1"/>
  <c r="AA269" i="3" s="1"/>
  <c r="AA270" i="3" s="1"/>
  <c r="AA271" i="3" s="1"/>
  <c r="AA272" i="3" s="1"/>
  <c r="AA273" i="3" s="1"/>
  <c r="AA274" i="3" s="1"/>
  <c r="AA275" i="3" s="1"/>
  <c r="AA276" i="3" s="1"/>
  <c r="AA277" i="3" s="1"/>
  <c r="AA278" i="3" s="1"/>
  <c r="AA279" i="3" s="1"/>
  <c r="AA280" i="3" s="1"/>
  <c r="AA281" i="3" s="1"/>
  <c r="AA282" i="3" s="1"/>
  <c r="AA283" i="3" s="1"/>
  <c r="AA284" i="3" s="1"/>
  <c r="AA285" i="3" s="1"/>
  <c r="AA286" i="3" s="1"/>
  <c r="AA287" i="3" s="1"/>
  <c r="AA288" i="3" s="1"/>
  <c r="AA289" i="3" s="1"/>
  <c r="AA290" i="3" s="1"/>
  <c r="AA291" i="3" s="1"/>
  <c r="AA292" i="3" s="1"/>
  <c r="AA293" i="3" s="1"/>
  <c r="AA294" i="3" s="1"/>
  <c r="AA295" i="3" s="1"/>
  <c r="AA296" i="3" s="1"/>
  <c r="AA297" i="3" s="1"/>
  <c r="AA298" i="3" s="1"/>
  <c r="AA299" i="3" s="1"/>
  <c r="AA300" i="3" s="1"/>
  <c r="AA301" i="3" s="1"/>
  <c r="AA302" i="3" s="1"/>
  <c r="AA303" i="3" s="1"/>
  <c r="AA304" i="3" s="1"/>
  <c r="AA305" i="3" s="1"/>
  <c r="AA306" i="3" s="1"/>
  <c r="AA307" i="3" s="1"/>
  <c r="AA308" i="3" s="1"/>
  <c r="AA309" i="3" s="1"/>
  <c r="AA310" i="3" s="1"/>
  <c r="AA311" i="3" s="1"/>
  <c r="AA312" i="3" s="1"/>
  <c r="AA313" i="3" s="1"/>
  <c r="AA314" i="3" s="1"/>
  <c r="AA315" i="3" s="1"/>
  <c r="AA316" i="3" s="1"/>
  <c r="AA317" i="3" s="1"/>
  <c r="AA318" i="3" s="1"/>
  <c r="AA319" i="3" s="1"/>
  <c r="AA320" i="3" s="1"/>
  <c r="AA321" i="3" s="1"/>
  <c r="AA322" i="3" s="1"/>
  <c r="AA323" i="3" s="1"/>
  <c r="AA324" i="3" s="1"/>
  <c r="AA325" i="3" s="1"/>
  <c r="AA326" i="3" s="1"/>
  <c r="AA327" i="3" s="1"/>
  <c r="AA328" i="3" s="1"/>
  <c r="AA329" i="3" s="1"/>
  <c r="AA330" i="3" s="1"/>
  <c r="AA331" i="3" s="1"/>
  <c r="AA332" i="3" s="1"/>
  <c r="AA333" i="3" s="1"/>
  <c r="AA334" i="3" s="1"/>
  <c r="AA335" i="3" s="1"/>
  <c r="AA336" i="3" s="1"/>
  <c r="AA337" i="3" s="1"/>
  <c r="AA338" i="3" s="1"/>
  <c r="AA339" i="3" s="1"/>
  <c r="AA340" i="3" s="1"/>
  <c r="AA341" i="3" s="1"/>
  <c r="AA342" i="3" s="1"/>
  <c r="AA343" i="3" s="1"/>
  <c r="AA344" i="3" s="1"/>
  <c r="AA345" i="3" s="1"/>
  <c r="AA346" i="3" s="1"/>
  <c r="AA347" i="3" s="1"/>
  <c r="AA348" i="3" s="1"/>
  <c r="AA349" i="3" s="1"/>
  <c r="AA350" i="3" s="1"/>
  <c r="AA351" i="3" s="1"/>
  <c r="AA352" i="3" s="1"/>
  <c r="AA353" i="3" s="1"/>
  <c r="AA354" i="3" s="1"/>
  <c r="AA355" i="3" s="1"/>
  <c r="AA356" i="3" s="1"/>
  <c r="AA357" i="3" s="1"/>
  <c r="AA358" i="3" s="1"/>
  <c r="AA359" i="3" s="1"/>
  <c r="AA360" i="3" s="1"/>
  <c r="AA361" i="3" s="1"/>
  <c r="AA362" i="3" s="1"/>
  <c r="AA363" i="3" s="1"/>
  <c r="AA364" i="3" s="1"/>
  <c r="AA365" i="3" s="1"/>
  <c r="AA366" i="3" s="1"/>
  <c r="AA367" i="3" s="1"/>
  <c r="AA368" i="3" s="1"/>
  <c r="AA369" i="3" s="1"/>
  <c r="AA370" i="3" s="1"/>
  <c r="AA371" i="3" s="1"/>
  <c r="AA372" i="3" s="1"/>
  <c r="AA373" i="3" s="1"/>
  <c r="AA374" i="3" s="1"/>
  <c r="C376" i="3" l="1"/>
  <c r="D376" i="3"/>
  <c r="E376" i="3"/>
  <c r="F376" i="3"/>
  <c r="G376" i="3"/>
  <c r="H376" i="3"/>
  <c r="I376" i="3"/>
  <c r="J376" i="3"/>
  <c r="D32" i="1" l="1"/>
  <c r="Y376" i="3"/>
  <c r="C5" i="6"/>
  <c r="B3" i="2" s="1"/>
  <c r="B4" i="2" s="1"/>
  <c r="C24" i="5"/>
  <c r="B24" i="5" s="1"/>
  <c r="A23" i="5"/>
  <c r="C22" i="5"/>
  <c r="A22" i="5"/>
  <c r="A21" i="5"/>
  <c r="C20" i="5"/>
  <c r="A20" i="5"/>
  <c r="A19" i="5"/>
  <c r="C18" i="5"/>
  <c r="A18" i="5"/>
  <c r="C17" i="5"/>
  <c r="A17" i="5"/>
  <c r="A16" i="5"/>
  <c r="C15" i="5"/>
  <c r="A15" i="5"/>
  <c r="A14" i="5"/>
  <c r="C13" i="5"/>
  <c r="A13" i="5"/>
  <c r="C12" i="5"/>
  <c r="A12" i="5"/>
  <c r="C8" i="5"/>
  <c r="B8" i="5" s="1"/>
  <c r="A7" i="5"/>
  <c r="C6" i="5"/>
  <c r="B1" i="3" s="1"/>
  <c r="B6" i="5"/>
  <c r="C4" i="5"/>
  <c r="B4" i="5" s="1"/>
  <c r="C3" i="5"/>
  <c r="B3" i="5" s="1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X376" i="3"/>
  <c r="G11" i="4" s="1"/>
  <c r="W376" i="3"/>
  <c r="G23" i="4" s="1"/>
  <c r="V376" i="3"/>
  <c r="U376" i="3"/>
  <c r="T376" i="3"/>
  <c r="S376" i="3"/>
  <c r="R376" i="3"/>
  <c r="Q376" i="3"/>
  <c r="P376" i="3"/>
  <c r="O376" i="3"/>
  <c r="N376" i="3"/>
  <c r="G21" i="4" s="1"/>
  <c r="M376" i="3"/>
  <c r="G20" i="4" s="1"/>
  <c r="K376" i="3"/>
  <c r="B27" i="1"/>
  <c r="B375" i="3"/>
  <c r="Z376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B2" i="3" s="1"/>
  <c r="B3" i="3"/>
  <c r="B8" i="3" s="1"/>
  <c r="B25" i="2"/>
  <c r="B22" i="2"/>
  <c r="B23" i="2" s="1"/>
  <c r="B24" i="2" s="1"/>
  <c r="B15" i="2"/>
  <c r="B12" i="2"/>
  <c r="E14" i="2" s="1"/>
  <c r="B10" i="2"/>
  <c r="E5" i="2"/>
  <c r="C47" i="1"/>
  <c r="C10" i="5" s="1"/>
  <c r="B10" i="5" s="1"/>
  <c r="C38" i="1"/>
  <c r="C21" i="5" s="1"/>
  <c r="C34" i="1"/>
  <c r="C19" i="5" s="1"/>
  <c r="B18" i="1"/>
  <c r="C5" i="5" s="1"/>
  <c r="B5" i="5" s="1"/>
  <c r="AA376" i="3" l="1"/>
  <c r="D39" i="1"/>
  <c r="D38" i="1"/>
  <c r="B29" i="1"/>
  <c r="B30" i="1"/>
  <c r="B12" i="5"/>
  <c r="B13" i="5" s="1"/>
  <c r="B24" i="1"/>
  <c r="B25" i="1" s="1"/>
  <c r="G15" i="4"/>
  <c r="G16" i="4"/>
  <c r="C7" i="4"/>
  <c r="D33" i="1"/>
  <c r="D34" i="1" s="1"/>
  <c r="G22" i="4"/>
  <c r="D35" i="1"/>
  <c r="D36" i="1"/>
  <c r="B28" i="1"/>
  <c r="G18" i="4"/>
  <c r="D37" i="1"/>
  <c r="G17" i="4"/>
  <c r="B31" i="1"/>
  <c r="C6" i="4"/>
  <c r="G13" i="4"/>
  <c r="B4" i="3"/>
  <c r="B6" i="3"/>
  <c r="B8" i="2"/>
  <c r="E8" i="2"/>
  <c r="E11" i="2" s="1"/>
  <c r="E13" i="2" s="1"/>
  <c r="E15" i="2" s="1"/>
  <c r="L376" i="3"/>
  <c r="G19" i="4" s="1"/>
  <c r="C14" i="5"/>
  <c r="B7" i="3"/>
  <c r="B5" i="3"/>
  <c r="C46" i="5"/>
  <c r="C46" i="4"/>
  <c r="B6" i="2"/>
  <c r="E16" i="2" s="1"/>
  <c r="G5" i="4"/>
  <c r="G7" i="4"/>
  <c r="G6" i="4"/>
  <c r="B376" i="3"/>
  <c r="G12" i="4" s="1"/>
  <c r="G14" i="4"/>
  <c r="G2" i="4"/>
  <c r="C4" i="4"/>
  <c r="D21" i="1" s="1"/>
  <c r="G3" i="4"/>
  <c r="B20" i="2" s="1"/>
  <c r="G4" i="4"/>
  <c r="C5" i="4"/>
  <c r="E18" i="4" l="1"/>
  <c r="E12" i="4"/>
  <c r="D19" i="1" s="1"/>
  <c r="E17" i="2"/>
  <c r="E18" i="2" s="1"/>
  <c r="E19" i="2" s="1"/>
  <c r="B12" i="4"/>
  <c r="B14" i="5"/>
  <c r="B14" i="4" s="1"/>
  <c r="C24" i="1"/>
  <c r="B18" i="2"/>
  <c r="D16" i="1"/>
  <c r="E11" i="4"/>
  <c r="E13" i="4"/>
  <c r="E23" i="4"/>
  <c r="C2" i="4"/>
  <c r="D20" i="1" s="1"/>
  <c r="C22" i="4"/>
  <c r="C17" i="4"/>
  <c r="E14" i="4"/>
  <c r="C14" i="4"/>
  <c r="E22" i="4"/>
  <c r="E17" i="4"/>
  <c r="E20" i="4"/>
  <c r="C18" i="4"/>
  <c r="C3" i="4"/>
  <c r="D23" i="1" s="1"/>
  <c r="E19" i="4"/>
  <c r="C19" i="4"/>
  <c r="C15" i="4"/>
  <c r="C13" i="4"/>
  <c r="D12" i="4"/>
  <c r="C16" i="4"/>
  <c r="C21" i="4"/>
  <c r="F12" i="4"/>
  <c r="E16" i="4"/>
  <c r="E21" i="4"/>
  <c r="D13" i="4"/>
  <c r="B13" i="4"/>
  <c r="B2" i="4"/>
  <c r="F13" i="4"/>
  <c r="C23" i="4"/>
  <c r="C20" i="4"/>
  <c r="B7" i="2"/>
  <c r="B11" i="2"/>
  <c r="B14" i="2" s="1"/>
  <c r="E15" i="4"/>
  <c r="C12" i="4"/>
  <c r="C11" i="4"/>
  <c r="B26" i="1"/>
  <c r="C25" i="1"/>
  <c r="D14" i="4" l="1"/>
  <c r="F14" i="4"/>
  <c r="B4" i="4"/>
  <c r="B15" i="5"/>
  <c r="B15" i="4" s="1"/>
  <c r="B3" i="4"/>
  <c r="D26" i="1"/>
  <c r="D24" i="1"/>
  <c r="D25" i="1"/>
  <c r="C26" i="1"/>
  <c r="B32" i="1"/>
  <c r="B13" i="2"/>
  <c r="B17" i="2"/>
  <c r="B9" i="2"/>
  <c r="B5" i="4" l="1"/>
  <c r="F2" i="4"/>
  <c r="D15" i="4"/>
  <c r="F15" i="4"/>
  <c r="B19" i="5"/>
  <c r="F19" i="4" s="1"/>
  <c r="B16" i="2"/>
  <c r="B19" i="2"/>
  <c r="B21" i="2" s="1"/>
  <c r="B26" i="2" s="1"/>
  <c r="B27" i="2" s="1"/>
  <c r="B28" i="2"/>
  <c r="B33" i="1"/>
  <c r="B34" i="1" s="1"/>
  <c r="B19" i="4" l="1"/>
  <c r="D19" i="4"/>
  <c r="C16" i="5"/>
  <c r="B16" i="5" s="1"/>
  <c r="B37" i="1"/>
  <c r="B35" i="1"/>
  <c r="B36" i="1"/>
  <c r="B38" i="1" l="1"/>
  <c r="B39" i="1" s="1"/>
  <c r="B40" i="1" s="1"/>
  <c r="B41" i="1" s="1"/>
  <c r="B20" i="5"/>
  <c r="F16" i="4"/>
  <c r="D16" i="4"/>
  <c r="B18" i="5"/>
  <c r="B22" i="5"/>
  <c r="B7" i="4"/>
  <c r="B16" i="4"/>
  <c r="B17" i="5"/>
  <c r="F3" i="4"/>
  <c r="B6" i="4"/>
  <c r="F17" i="4" l="1"/>
  <c r="D17" i="4"/>
  <c r="B17" i="4"/>
  <c r="B21" i="5"/>
  <c r="B21" i="4"/>
  <c r="D22" i="4"/>
  <c r="F22" i="4"/>
  <c r="D18" i="4"/>
  <c r="B18" i="4"/>
  <c r="F18" i="4"/>
  <c r="B22" i="4"/>
  <c r="F20" i="4"/>
  <c r="D20" i="4"/>
  <c r="C7" i="5"/>
  <c r="B42" i="1"/>
  <c r="B43" i="1" s="1"/>
  <c r="B44" i="1" l="1"/>
  <c r="B45" i="1" s="1"/>
  <c r="B46" i="1" s="1"/>
  <c r="B20" i="4"/>
  <c r="F21" i="4"/>
  <c r="B23" i="5"/>
  <c r="D21" i="4"/>
  <c r="B7" i="5"/>
  <c r="B11" i="4"/>
  <c r="C9" i="5"/>
  <c r="C11" i="5" s="1"/>
  <c r="B11" i="5" s="1"/>
  <c r="B9" i="5" s="1"/>
  <c r="B47" i="1" l="1"/>
  <c r="B48" i="1" s="1"/>
  <c r="B49" i="1" s="1"/>
  <c r="F11" i="4"/>
  <c r="D11" i="4"/>
  <c r="F5" i="4"/>
  <c r="F6" i="4"/>
  <c r="F7" i="4"/>
  <c r="F23" i="4"/>
  <c r="D23" i="4"/>
  <c r="C23" i="5"/>
  <c r="B23" i="4"/>
  <c r="F4" i="4"/>
</calcChain>
</file>

<file path=xl/sharedStrings.xml><?xml version="1.0" encoding="utf-8"?>
<sst xmlns="http://schemas.openxmlformats.org/spreadsheetml/2006/main" count="237" uniqueCount="205">
  <si>
    <t>Business Plan</t>
  </si>
  <si>
    <t>Goal #2: # 1 in Canada in volume</t>
  </si>
  <si>
    <t>Goal #3: Structuring the team before September</t>
  </si>
  <si>
    <t>Goal #4: Having at least 2 to 3 weeks of vacations before the end of the year</t>
  </si>
  <si>
    <t>"What you get by achieving your goals is not as important as what you become" by achieving your goals." Zig Ziglar</t>
  </si>
  <si>
    <t>Current inventory</t>
  </si>
  <si>
    <t>Current pending</t>
  </si>
  <si>
    <t>Start date</t>
  </si>
  <si>
    <t>Average commission</t>
  </si>
  <si>
    <t>Number of weeks off</t>
  </si>
  <si>
    <t>Number of workweek (10% removed)</t>
  </si>
  <si>
    <t>Number of working days per week</t>
  </si>
  <si>
    <t>Number of hours prospecting per day</t>
  </si>
  <si>
    <t>Number of contacts per hour</t>
  </si>
  <si>
    <t>Usual is between 7- 10</t>
  </si>
  <si>
    <t>Investment</t>
  </si>
  <si>
    <t>Projected</t>
  </si>
  <si>
    <t>Real</t>
  </si>
  <si>
    <t>Number of contacts per day</t>
  </si>
  <si>
    <t>Number of working days per year</t>
  </si>
  <si>
    <t>Number of hours prospecting per year</t>
  </si>
  <si>
    <t>Number of contacts per year</t>
  </si>
  <si>
    <t>Listing Source from Expired</t>
  </si>
  <si>
    <t>Listing Source from FSBO</t>
  </si>
  <si>
    <t>Listing Source from Social Media</t>
  </si>
  <si>
    <t>Listing Source from JL/JS</t>
  </si>
  <si>
    <t>Listing Source from PCCI</t>
  </si>
  <si>
    <t>Number of appointment per year</t>
  </si>
  <si>
    <t>Listing taken per year</t>
  </si>
  <si>
    <t>Percentage of listing taken per qualified appointment</t>
  </si>
  <si>
    <t xml:space="preserve">Turned Down </t>
  </si>
  <si>
    <t xml:space="preserve">Price reductions </t>
  </si>
  <si>
    <t xml:space="preserve">Expired </t>
  </si>
  <si>
    <t xml:space="preserve">Cancelled </t>
  </si>
  <si>
    <t>Percentage of listing that will be canceled</t>
  </si>
  <si>
    <t xml:space="preserve">Listings sold </t>
  </si>
  <si>
    <t xml:space="preserve">Buyer sales </t>
  </si>
  <si>
    <t>Percentage of buyers in relation to total sales</t>
  </si>
  <si>
    <t>Notarised</t>
  </si>
  <si>
    <t xml:space="preserve">Paid income </t>
  </si>
  <si>
    <t>Business expenses</t>
  </si>
  <si>
    <t>Percentage of your expenses in relation to your total income</t>
  </si>
  <si>
    <t>Earnings before income tax</t>
  </si>
  <si>
    <t>Business income tax</t>
  </si>
  <si>
    <t>Your corporate income tax rate</t>
  </si>
  <si>
    <t>Net corporate earnings</t>
  </si>
  <si>
    <t>Maximum potential declared dividend (Salary)</t>
  </si>
  <si>
    <t>Personal income tax</t>
  </si>
  <si>
    <t>Your personal income tax rate (Average rate - 20.5% paid by the company)</t>
  </si>
  <si>
    <t>Net personal earnings (May vary depending on the price range)</t>
  </si>
  <si>
    <t>Net personal earning per Month</t>
  </si>
  <si>
    <t>Incorporated</t>
  </si>
  <si>
    <t>Personal net monthly expenses (rent, groceries, outings, care, etc.)</t>
  </si>
  <si>
    <t>Current age</t>
  </si>
  <si>
    <t>Personal net yearly expenses (Net earnings required after personal tax)</t>
  </si>
  <si>
    <t>Financially independent age</t>
  </si>
  <si>
    <t>Your personal  tax bracket (average + 4%)</t>
  </si>
  <si>
    <t>*</t>
  </si>
  <si>
    <t>Investment periods</t>
  </si>
  <si>
    <t>Nominal income tax rate (average rate - 20.5% paid by the company)</t>
  </si>
  <si>
    <t>Annual growth (S&amp;P 500 over 90 years)</t>
  </si>
  <si>
    <t>Total personal income tax</t>
  </si>
  <si>
    <t>Real-Estate value growth</t>
  </si>
  <si>
    <t>Gross taxable income</t>
  </si>
  <si>
    <t>**</t>
  </si>
  <si>
    <t>Periodic investment</t>
  </si>
  <si>
    <t>Investment in % of the gross income</t>
  </si>
  <si>
    <t>Current stock portfolio value</t>
  </si>
  <si>
    <t>RRSP, TFSA, Margin Account, etc.</t>
  </si>
  <si>
    <t>Annual investment</t>
  </si>
  <si>
    <t>Current Real-Estate value</t>
  </si>
  <si>
    <t>Assets - Liabilities (Revenue property)</t>
  </si>
  <si>
    <t>Net corporate income after tax</t>
  </si>
  <si>
    <t>Retirement portfolio</t>
  </si>
  <si>
    <t>Your corporate income tax rate (ask your accountant)</t>
  </si>
  <si>
    <t>Annual return on investment (safe)</t>
  </si>
  <si>
    <t>Corporate income tax</t>
  </si>
  <si>
    <t>Annual retirement income</t>
  </si>
  <si>
    <t>Total net company income</t>
  </si>
  <si>
    <t>Your % of business expenses</t>
  </si>
  <si>
    <t>Annual after-tax business income</t>
  </si>
  <si>
    <t>Business income</t>
  </si>
  <si>
    <t>Gross annual retirement income in current dollars</t>
  </si>
  <si>
    <t>Number of transactions</t>
  </si>
  <si>
    <t>Net monthly expenses</t>
  </si>
  <si>
    <t>Contacts per listing</t>
  </si>
  <si>
    <t>Total number of contacts</t>
  </si>
  <si>
    <t>Working weeks</t>
  </si>
  <si>
    <t>Calculated production weeks</t>
  </si>
  <si>
    <t>Calculated production days</t>
  </si>
  <si>
    <t>Number of contacts per week</t>
  </si>
  <si>
    <t>% to be withdrawn from every transaction</t>
  </si>
  <si>
    <t>This amount remains with RLP to pay your GST/QST, Corporate Tax, Personal Tax and Investment</t>
  </si>
  <si>
    <t>https://turbotax.intuit.ca/tax-resources/quebec-income-tax-calculator.jsp</t>
  </si>
  <si>
    <t>Approximation</t>
  </si>
  <si>
    <t>The end of the year</t>
  </si>
  <si>
    <t>Today</t>
  </si>
  <si>
    <t>Days until the end of the year</t>
  </si>
  <si>
    <t>Active days</t>
  </si>
  <si>
    <t>Number of weeks to work</t>
  </si>
  <si>
    <t>Number of weeks worked</t>
  </si>
  <si>
    <t>Active weeks</t>
  </si>
  <si>
    <t>Source of the Listing</t>
  </si>
  <si>
    <t>Source of the Buyer</t>
  </si>
  <si>
    <t>My Listings</t>
  </si>
  <si>
    <t>Start Date</t>
  </si>
  <si>
    <t>Days Prospected</t>
  </si>
  <si>
    <t>Hours Prospected</t>
  </si>
  <si>
    <t>Contacts</t>
  </si>
  <si>
    <t>Listing Appointments</t>
  </si>
  <si>
    <t>Listing Taken</t>
  </si>
  <si>
    <t>Expired</t>
  </si>
  <si>
    <t>FSBO</t>
  </si>
  <si>
    <t>JL/JS</t>
  </si>
  <si>
    <t>Social Media</t>
  </si>
  <si>
    <t>PCCI</t>
  </si>
  <si>
    <t>Turned Down</t>
  </si>
  <si>
    <t>Listings Sold</t>
  </si>
  <si>
    <t>Buyer Sale</t>
  </si>
  <si>
    <t>Sign</t>
  </si>
  <si>
    <t>Centris</t>
  </si>
  <si>
    <t>Price Reductions</t>
  </si>
  <si>
    <t>Cancelled</t>
  </si>
  <si>
    <t>PP Fell Apart</t>
  </si>
  <si>
    <t>Paid Income</t>
  </si>
  <si>
    <t>Current Inventory</t>
  </si>
  <si>
    <t>New Pending Deals</t>
  </si>
  <si>
    <t>Current Pending Deals</t>
  </si>
  <si>
    <t>Item</t>
  </si>
  <si>
    <t>Goal</t>
  </si>
  <si>
    <t>Actual</t>
  </si>
  <si>
    <t> Item</t>
  </si>
  <si>
    <t>Hours prospected per day</t>
  </si>
  <si>
    <t>Contacts per listing appointment</t>
  </si>
  <si>
    <t>Contacts per day</t>
  </si>
  <si>
    <t>Contacts per listing taken</t>
  </si>
  <si>
    <t>Contacts per hour</t>
  </si>
  <si>
    <t>Listings taken per transaction</t>
  </si>
  <si>
    <t>Hours prospected per listing appointment</t>
  </si>
  <si>
    <t>Income generated per contact</t>
  </si>
  <si>
    <t>Hours prospected per listing taken</t>
  </si>
  <si>
    <t>Income generated per hour prospected</t>
  </si>
  <si>
    <t>Percentage of listing taken</t>
  </si>
  <si>
    <t>Income generated per transaction</t>
  </si>
  <si>
    <t>On Track For</t>
  </si>
  <si>
    <t>Weekly Requirements</t>
  </si>
  <si>
    <t>Actual Weekly Average</t>
  </si>
  <si>
    <t>Should Be (YTD)</t>
  </si>
  <si>
    <t>Actual (YTD)</t>
  </si>
  <si>
    <t>  </t>
  </si>
  <si>
    <t>Goal year</t>
  </si>
  <si>
    <t>Items</t>
  </si>
  <si>
    <t>Current Pending</t>
  </si>
  <si>
    <t>Number of weeks working</t>
  </si>
  <si>
    <t>Weeks of work per year</t>
  </si>
  <si>
    <t>Expense Rate</t>
  </si>
  <si>
    <t>Net Revenue before Income Tax</t>
  </si>
  <si>
    <t>Taxation Rate</t>
  </si>
  <si>
    <t>Annual Net Income</t>
  </si>
  <si>
    <t>Days a week to prospect</t>
  </si>
  <si>
    <t>Prospecting Hours per Day</t>
  </si>
  <si>
    <t>Expected contacts / appointments</t>
  </si>
  <si>
    <t>% of registrations that do not sell</t>
  </si>
  <si>
    <t>% of registrations we cancel</t>
  </si>
  <si>
    <t>% closing by appointment</t>
  </si>
  <si>
    <t>Ratio of price reduction / quotation taken</t>
  </si>
  <si>
    <t>Ratio of ads sold to total sales</t>
  </si>
  <si>
    <t>Buy-to-buy to total sales ratio</t>
  </si>
  <si>
    <t>Commission Moyenne</t>
  </si>
  <si>
    <t>Dépenses Personnelles MENSUELS</t>
  </si>
  <si>
    <t>Réel</t>
  </si>
  <si>
    <t>Price Reduction (Should be 100% wish is equivalent to your listing taken)</t>
  </si>
  <si>
    <t>1st day of THE YEAR</t>
  </si>
  <si>
    <t>yyyy-mm-dd</t>
  </si>
  <si>
    <t>Rent</t>
  </si>
  <si>
    <t>Electricity bill</t>
  </si>
  <si>
    <t>Water bill</t>
  </si>
  <si>
    <t>Home Insurance</t>
  </si>
  <si>
    <t>Phone package</t>
  </si>
  <si>
    <t>Internet subscription</t>
  </si>
  <si>
    <t>Student loan repayment</t>
  </si>
  <si>
    <t>Grocery store</t>
  </si>
  <si>
    <t>Public transport</t>
  </si>
  <si>
    <t>Transport card</t>
  </si>
  <si>
    <t>Gym membership</t>
  </si>
  <si>
    <t>Netflix subscription</t>
  </si>
  <si>
    <t>Spotify subscription</t>
  </si>
  <si>
    <t>Childcare costs</t>
  </si>
  <si>
    <t>Medical fees</t>
  </si>
  <si>
    <t>Retirement contribution</t>
  </si>
  <si>
    <t>Subscription to magazines or newspapers</t>
  </si>
  <si>
    <t>Tuition</t>
  </si>
  <si>
    <t>Pet food</t>
  </si>
  <si>
    <t>Veterinary care</t>
  </si>
  <si>
    <t>Housekeeping Services</t>
  </si>
  <si>
    <t>Emergency Fund</t>
  </si>
  <si>
    <t>Entertainment</t>
  </si>
  <si>
    <t>Meals at the restaurant</t>
  </si>
  <si>
    <t>Gifts</t>
  </si>
  <si>
    <t>Others</t>
  </si>
  <si>
    <t>Medication</t>
  </si>
  <si>
    <t>Gas bill</t>
  </si>
  <si>
    <t>Goal #1: Disney with the Kids</t>
  </si>
  <si>
    <t>Number of contacts per qualified appointment (New agent 120-200)</t>
  </si>
  <si>
    <t>Percentage of listing that will expire (Buyer Market - 10 Months + = 30%, Balanced Market - 8-10 Months = 20%, Seller Market - under 8 Months =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</si>
</sst>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-&quot;$&quot;* #,##0_-;\-&quot;$&quot;* #,##0_-;_-&quot;$&quot;* &quot;-&quot;??_-;_-@"/>
    <numFmt numFmtId="165" formatCode="[$-F800]dddd\,\ mmmm\ dd\,\ yyyy"/>
    <numFmt numFmtId="166" formatCode="_-* #,##0_-;\-* #,##0_-;_-* \-??_-;_-@"/>
    <numFmt numFmtId="167" formatCode="_-* #,##0.0_-;\-* #,##0.0_-;_-* &quot;-&quot;??_-;_-@"/>
    <numFmt numFmtId="168" formatCode="_-* #,##0_-;\-* #,##0_-;_-* &quot;-&quot;??_-;_-@"/>
    <numFmt numFmtId="169" formatCode="0.0%"/>
    <numFmt numFmtId="170" formatCode="_-* #,##0.00_-;\-* #,##0.00_-;_-* &quot;-&quot;??_-;_-@"/>
    <numFmt numFmtId="171" formatCode="_-* #,##0.00_-;\-* #,##0.00_-;_-* \-??_-;_-@"/>
    <numFmt numFmtId="172" formatCode="d/m/yyyy"/>
    <numFmt numFmtId="173" formatCode="\$#,##0.00"/>
    <numFmt numFmtId="174" formatCode="_ * #,##0.00_)\ _$_ ;_ * \(#,##0.00&quot;) &quot;_$_ ;_ * \-??_)\ _$_ ;_ @_ "/>
    <numFmt numFmtId="175" formatCode="_-\$* #,##0.00_-;&quot;-$&quot;* #,##0.00_-;_-\$* \-??_-;_-@"/>
    <numFmt numFmtId="176" formatCode="_-* #,##0_-;\-* #,##0_-;_-* &quot;-&quot;??_-;_-@_-"/>
  </numFmts>
  <fonts count="16" x14ac:knownFonts="1">
    <font>
      <sz val="11"/>
      <color rgb="FF000000"/>
      <name val="Calibri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i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1" fillId="0" borderId="3" xfId="0" applyFont="1" applyBorder="1"/>
    <xf numFmtId="0" fontId="1" fillId="2" borderId="4" xfId="0" applyFont="1" applyFill="1" applyBorder="1"/>
    <xf numFmtId="0" fontId="2" fillId="0" borderId="5" xfId="0" applyFont="1" applyBorder="1"/>
    <xf numFmtId="0" fontId="2" fillId="0" borderId="0" xfId="0" applyFont="1"/>
    <xf numFmtId="0" fontId="1" fillId="0" borderId="5" xfId="0" applyFont="1" applyBorder="1"/>
    <xf numFmtId="167" fontId="2" fillId="2" borderId="5" xfId="0" applyNumberFormat="1" applyFont="1" applyFill="1" applyBorder="1"/>
    <xf numFmtId="10" fontId="6" fillId="0" borderId="0" xfId="0" applyNumberFormat="1" applyFont="1"/>
    <xf numFmtId="168" fontId="1" fillId="3" borderId="4" xfId="0" applyNumberFormat="1" applyFont="1" applyFill="1" applyBorder="1"/>
    <xf numFmtId="166" fontId="6" fillId="2" borderId="6" xfId="0" applyNumberFormat="1" applyFont="1" applyFill="1" applyBorder="1"/>
    <xf numFmtId="169" fontId="6" fillId="3" borderId="5" xfId="0" applyNumberFormat="1" applyFont="1" applyFill="1" applyBorder="1"/>
    <xf numFmtId="166" fontId="2" fillId="2" borderId="6" xfId="0" applyNumberFormat="1" applyFont="1" applyFill="1" applyBorder="1"/>
    <xf numFmtId="9" fontId="1" fillId="2" borderId="6" xfId="0" applyNumberFormat="1" applyFont="1" applyFill="1" applyBorder="1"/>
    <xf numFmtId="9" fontId="2" fillId="3" borderId="4" xfId="0" applyNumberFormat="1" applyFont="1" applyFill="1" applyBorder="1"/>
    <xf numFmtId="9" fontId="2" fillId="2" borderId="6" xfId="0" applyNumberFormat="1" applyFont="1" applyFill="1" applyBorder="1"/>
    <xf numFmtId="9" fontId="1" fillId="3" borderId="4" xfId="0" applyNumberFormat="1" applyFont="1" applyFill="1" applyBorder="1"/>
    <xf numFmtId="167" fontId="1" fillId="2" borderId="5" xfId="0" applyNumberFormat="1" applyFont="1" applyFill="1" applyBorder="1"/>
    <xf numFmtId="170" fontId="1" fillId="0" borderId="0" xfId="0" applyNumberFormat="1" applyFont="1"/>
    <xf numFmtId="166" fontId="2" fillId="2" borderId="5" xfId="0" applyNumberFormat="1" applyFont="1" applyFill="1" applyBorder="1"/>
    <xf numFmtId="9" fontId="1" fillId="0" borderId="0" xfId="0" applyNumberFormat="1" applyFont="1"/>
    <xf numFmtId="9" fontId="1" fillId="2" borderId="4" xfId="0" applyNumberFormat="1" applyFont="1" applyFill="1" applyBorder="1"/>
    <xf numFmtId="0" fontId="1" fillId="0" borderId="8" xfId="0" applyFont="1" applyBorder="1"/>
    <xf numFmtId="164" fontId="2" fillId="2" borderId="8" xfId="0" applyNumberFormat="1" applyFont="1" applyFill="1" applyBorder="1"/>
    <xf numFmtId="0" fontId="7" fillId="0" borderId="0" xfId="0" applyFont="1"/>
    <xf numFmtId="168" fontId="2" fillId="0" borderId="0" xfId="0" applyNumberFormat="1" applyFont="1"/>
    <xf numFmtId="0" fontId="2" fillId="0" borderId="3" xfId="0" applyFont="1" applyBorder="1"/>
    <xf numFmtId="168" fontId="2" fillId="2" borderId="5" xfId="0" applyNumberFormat="1" applyFont="1" applyFill="1" applyBorder="1"/>
    <xf numFmtId="0" fontId="2" fillId="2" borderId="5" xfId="0" applyFont="1" applyFill="1" applyBorder="1"/>
    <xf numFmtId="9" fontId="2" fillId="2" borderId="5" xfId="0" applyNumberFormat="1" applyFont="1" applyFill="1" applyBorder="1"/>
    <xf numFmtId="10" fontId="2" fillId="2" borderId="5" xfId="0" applyNumberFormat="1" applyFont="1" applyFill="1" applyBorder="1"/>
    <xf numFmtId="0" fontId="2" fillId="0" borderId="9" xfId="0" applyFont="1" applyBorder="1"/>
    <xf numFmtId="10" fontId="2" fillId="2" borderId="10" xfId="0" applyNumberFormat="1" applyFont="1" applyFill="1" applyBorder="1"/>
    <xf numFmtId="169" fontId="2" fillId="2" borderId="5" xfId="0" applyNumberFormat="1" applyFont="1" applyFill="1" applyBorder="1"/>
    <xf numFmtId="6" fontId="2" fillId="2" borderId="5" xfId="0" applyNumberFormat="1" applyFont="1" applyFill="1" applyBorder="1"/>
    <xf numFmtId="0" fontId="7" fillId="0" borderId="5" xfId="0" applyFont="1" applyBorder="1"/>
    <xf numFmtId="6" fontId="7" fillId="2" borderId="5" xfId="0" applyNumberFormat="1" applyFont="1" applyFill="1" applyBorder="1"/>
    <xf numFmtId="0" fontId="7" fillId="0" borderId="8" xfId="0" applyFont="1" applyBorder="1"/>
    <xf numFmtId="168" fontId="7" fillId="2" borderId="8" xfId="0" applyNumberFormat="1" applyFont="1" applyFill="1" applyBorder="1"/>
    <xf numFmtId="170" fontId="7" fillId="0" borderId="0" xfId="0" applyNumberFormat="1" applyFont="1"/>
    <xf numFmtId="0" fontId="2" fillId="0" borderId="8" xfId="0" applyFont="1" applyBorder="1"/>
    <xf numFmtId="168" fontId="2" fillId="2" borderId="8" xfId="0" applyNumberFormat="1" applyFont="1" applyFill="1" applyBorder="1"/>
    <xf numFmtId="0" fontId="7" fillId="0" borderId="11" xfId="0" applyFont="1" applyBorder="1"/>
    <xf numFmtId="9" fontId="8" fillId="4" borderId="11" xfId="0" applyNumberFormat="1" applyFont="1" applyFill="1" applyBorder="1"/>
    <xf numFmtId="0" fontId="9" fillId="0" borderId="0" xfId="0" applyFont="1"/>
    <xf numFmtId="169" fontId="2" fillId="0" borderId="0" xfId="0" applyNumberFormat="1" applyFont="1"/>
    <xf numFmtId="0" fontId="2" fillId="0" borderId="12" xfId="0" applyFont="1" applyBorder="1" applyAlignment="1">
      <alignment vertical="top"/>
    </xf>
    <xf numFmtId="165" fontId="2" fillId="2" borderId="13" xfId="0" applyNumberFormat="1" applyFont="1" applyFill="1" applyBorder="1" applyAlignment="1">
      <alignment vertical="top"/>
    </xf>
    <xf numFmtId="171" fontId="2" fillId="0" borderId="0" xfId="0" applyNumberFormat="1" applyFont="1"/>
    <xf numFmtId="0" fontId="2" fillId="0" borderId="14" xfId="0" applyFont="1" applyBorder="1"/>
    <xf numFmtId="165" fontId="2" fillId="2" borderId="15" xfId="0" applyNumberFormat="1" applyFont="1" applyFill="1" applyBorder="1"/>
    <xf numFmtId="166" fontId="2" fillId="2" borderId="15" xfId="0" applyNumberFormat="1" applyFont="1" applyFill="1" applyBorder="1"/>
    <xf numFmtId="0" fontId="2" fillId="0" borderId="16" xfId="0" applyFont="1" applyBorder="1"/>
    <xf numFmtId="166" fontId="2" fillId="2" borderId="17" xfId="0" applyNumberFormat="1" applyFont="1" applyFill="1" applyBorder="1"/>
    <xf numFmtId="165" fontId="2" fillId="0" borderId="21" xfId="0" applyNumberFormat="1" applyFont="1" applyBorder="1"/>
    <xf numFmtId="172" fontId="2" fillId="0" borderId="21" xfId="0" applyNumberFormat="1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171" fontId="2" fillId="0" borderId="24" xfId="0" applyNumberFormat="1" applyFont="1" applyBorder="1" applyAlignment="1">
      <alignment horizontal="left" vertical="top"/>
    </xf>
    <xf numFmtId="165" fontId="2" fillId="0" borderId="26" xfId="0" applyNumberFormat="1" applyFont="1" applyBorder="1"/>
    <xf numFmtId="0" fontId="2" fillId="2" borderId="27" xfId="0" applyFont="1" applyFill="1" applyBorder="1"/>
    <xf numFmtId="0" fontId="2" fillId="2" borderId="30" xfId="0" applyFont="1" applyFill="1" applyBorder="1"/>
    <xf numFmtId="165" fontId="2" fillId="0" borderId="14" xfId="0" applyNumberFormat="1" applyFont="1" applyBorder="1"/>
    <xf numFmtId="0" fontId="2" fillId="2" borderId="6" xfId="0" applyFont="1" applyFill="1" applyBorder="1"/>
    <xf numFmtId="0" fontId="2" fillId="2" borderId="3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165" fontId="2" fillId="0" borderId="14" xfId="0" applyNumberFormat="1" applyFont="1" applyBorder="1" applyAlignment="1">
      <alignment wrapText="1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40" xfId="0" applyFont="1" applyFill="1" applyBorder="1"/>
    <xf numFmtId="171" fontId="2" fillId="2" borderId="38" xfId="0" applyNumberFormat="1" applyFont="1" applyFill="1" applyBorder="1"/>
    <xf numFmtId="166" fontId="2" fillId="2" borderId="38" xfId="0" applyNumberFormat="1" applyFont="1" applyFill="1" applyBorder="1"/>
    <xf numFmtId="165" fontId="2" fillId="0" borderId="0" xfId="0" applyNumberFormat="1" applyFont="1"/>
    <xf numFmtId="0" fontId="7" fillId="3" borderId="41" xfId="0" applyFont="1" applyFill="1" applyBorder="1"/>
    <xf numFmtId="0" fontId="7" fillId="3" borderId="42" xfId="0" applyFont="1" applyFill="1" applyBorder="1"/>
    <xf numFmtId="0" fontId="7" fillId="3" borderId="43" xfId="0" applyFont="1" applyFill="1" applyBorder="1"/>
    <xf numFmtId="0" fontId="7" fillId="3" borderId="44" xfId="0" applyFont="1" applyFill="1" applyBorder="1"/>
    <xf numFmtId="0" fontId="7" fillId="3" borderId="45" xfId="0" applyFont="1" applyFill="1" applyBorder="1"/>
    <xf numFmtId="4" fontId="2" fillId="0" borderId="0" xfId="0" applyNumberFormat="1" applyFont="1" applyAlignment="1">
      <alignment wrapText="1"/>
    </xf>
    <xf numFmtId="0" fontId="7" fillId="3" borderId="46" xfId="0" applyFont="1" applyFill="1" applyBorder="1"/>
    <xf numFmtId="171" fontId="2" fillId="2" borderId="12" xfId="0" applyNumberFormat="1" applyFont="1" applyFill="1" applyBorder="1"/>
    <xf numFmtId="171" fontId="2" fillId="2" borderId="13" xfId="0" applyNumberFormat="1" applyFont="1" applyFill="1" applyBorder="1"/>
    <xf numFmtId="0" fontId="7" fillId="3" borderId="47" xfId="0" applyFont="1" applyFill="1" applyBorder="1"/>
    <xf numFmtId="171" fontId="2" fillId="2" borderId="14" xfId="0" applyNumberFormat="1" applyFont="1" applyFill="1" applyBorder="1"/>
    <xf numFmtId="171" fontId="2" fillId="2" borderId="15" xfId="0" applyNumberFormat="1" applyFont="1" applyFill="1" applyBorder="1"/>
    <xf numFmtId="0" fontId="7" fillId="3" borderId="48" xfId="0" applyFont="1" applyFill="1" applyBorder="1"/>
    <xf numFmtId="173" fontId="2" fillId="2" borderId="14" xfId="0" applyNumberFormat="1" applyFont="1" applyFill="1" applyBorder="1"/>
    <xf numFmtId="173" fontId="2" fillId="2" borderId="15" xfId="0" applyNumberFormat="1" applyFont="1" applyFill="1" applyBorder="1"/>
    <xf numFmtId="174" fontId="2" fillId="0" borderId="0" xfId="0" applyNumberFormat="1" applyFont="1"/>
    <xf numFmtId="0" fontId="7" fillId="3" borderId="49" xfId="0" applyFont="1" applyFill="1" applyBorder="1"/>
    <xf numFmtId="10" fontId="2" fillId="2" borderId="16" xfId="0" applyNumberFormat="1" applyFont="1" applyFill="1" applyBorder="1"/>
    <xf numFmtId="10" fontId="2" fillId="2" borderId="17" xfId="0" applyNumberFormat="1" applyFont="1" applyFill="1" applyBorder="1"/>
    <xf numFmtId="173" fontId="2" fillId="2" borderId="16" xfId="0" applyNumberFormat="1" applyFont="1" applyFill="1" applyBorder="1"/>
    <xf numFmtId="173" fontId="2" fillId="2" borderId="17" xfId="0" applyNumberFormat="1" applyFont="1" applyFill="1" applyBorder="1"/>
    <xf numFmtId="9" fontId="2" fillId="0" borderId="0" xfId="0" applyNumberFormat="1" applyFont="1"/>
    <xf numFmtId="4" fontId="2" fillId="0" borderId="0" xfId="0" applyNumberFormat="1" applyFont="1"/>
    <xf numFmtId="175" fontId="2" fillId="0" borderId="0" xfId="0" applyNumberFormat="1" applyFont="1"/>
    <xf numFmtId="0" fontId="7" fillId="3" borderId="11" xfId="0" applyFont="1" applyFill="1" applyBorder="1"/>
    <xf numFmtId="0" fontId="7" fillId="3" borderId="22" xfId="0" applyFont="1" applyFill="1" applyBorder="1"/>
    <xf numFmtId="0" fontId="7" fillId="3" borderId="24" xfId="0" applyFont="1" applyFill="1" applyBorder="1"/>
    <xf numFmtId="171" fontId="7" fillId="3" borderId="50" xfId="0" applyNumberFormat="1" applyFont="1" applyFill="1" applyBorder="1"/>
    <xf numFmtId="173" fontId="2" fillId="2" borderId="12" xfId="0" applyNumberFormat="1" applyFont="1" applyFill="1" applyBorder="1"/>
    <xf numFmtId="173" fontId="2" fillId="2" borderId="51" xfId="0" applyNumberFormat="1" applyFont="1" applyFill="1" applyBorder="1"/>
    <xf numFmtId="173" fontId="2" fillId="2" borderId="13" xfId="0" applyNumberFormat="1" applyFont="1" applyFill="1" applyBorder="1"/>
    <xf numFmtId="172" fontId="7" fillId="3" borderId="48" xfId="0" applyNumberFormat="1" applyFont="1" applyFill="1" applyBorder="1"/>
    <xf numFmtId="171" fontId="2" fillId="2" borderId="6" xfId="0" applyNumberFormat="1" applyFont="1" applyFill="1" applyBorder="1"/>
    <xf numFmtId="0" fontId="7" fillId="3" borderId="52" xfId="0" applyFont="1" applyFill="1" applyBorder="1"/>
    <xf numFmtId="171" fontId="2" fillId="2" borderId="16" xfId="0" applyNumberFormat="1" applyFont="1" applyFill="1" applyBorder="1"/>
    <xf numFmtId="171" fontId="2" fillId="2" borderId="17" xfId="0" applyNumberFormat="1" applyFont="1" applyFill="1" applyBorder="1"/>
    <xf numFmtId="166" fontId="2" fillId="0" borderId="0" xfId="0" applyNumberFormat="1" applyFont="1"/>
    <xf numFmtId="172" fontId="7" fillId="3" borderId="44" xfId="0" applyNumberFormat="1" applyFont="1" applyFill="1" applyBorder="1"/>
    <xf numFmtId="166" fontId="2" fillId="3" borderId="45" xfId="0" applyNumberFormat="1" applyFont="1" applyFill="1" applyBorder="1"/>
    <xf numFmtId="0" fontId="2" fillId="3" borderId="43" xfId="0" applyFont="1" applyFill="1" applyBorder="1"/>
    <xf numFmtId="0" fontId="7" fillId="3" borderId="3" xfId="0" applyFont="1" applyFill="1" applyBorder="1"/>
    <xf numFmtId="166" fontId="2" fillId="3" borderId="3" xfId="0" applyNumberFormat="1" applyFont="1" applyFill="1" applyBorder="1"/>
    <xf numFmtId="166" fontId="2" fillId="2" borderId="3" xfId="0" applyNumberFormat="1" applyFont="1" applyFill="1" applyBorder="1"/>
    <xf numFmtId="0" fontId="7" fillId="3" borderId="5" xfId="0" applyFont="1" applyFill="1" applyBorder="1"/>
    <xf numFmtId="166" fontId="2" fillId="3" borderId="5" xfId="0" applyNumberFormat="1" applyFont="1" applyFill="1" applyBorder="1"/>
    <xf numFmtId="0" fontId="7" fillId="3" borderId="8" xfId="0" applyFont="1" applyFill="1" applyBorder="1"/>
    <xf numFmtId="172" fontId="2" fillId="3" borderId="8" xfId="0" applyNumberFormat="1" applyFont="1" applyFill="1" applyBorder="1"/>
    <xf numFmtId="172" fontId="2" fillId="2" borderId="8" xfId="0" applyNumberFormat="1" applyFont="1" applyFill="1" applyBorder="1"/>
    <xf numFmtId="172" fontId="7" fillId="3" borderId="3" xfId="0" applyNumberFormat="1" applyFont="1" applyFill="1" applyBorder="1"/>
    <xf numFmtId="172" fontId="7" fillId="3" borderId="5" xfId="0" applyNumberFormat="1" applyFont="1" applyFill="1" applyBorder="1"/>
    <xf numFmtId="9" fontId="2" fillId="3" borderId="5" xfId="0" applyNumberFormat="1" applyFont="1" applyFill="1" applyBorder="1"/>
    <xf numFmtId="172" fontId="7" fillId="3" borderId="8" xfId="0" applyNumberFormat="1" applyFont="1" applyFill="1" applyBorder="1"/>
    <xf numFmtId="166" fontId="2" fillId="3" borderId="8" xfId="0" applyNumberFormat="1" applyFont="1" applyFill="1" applyBorder="1"/>
    <xf numFmtId="166" fontId="2" fillId="2" borderId="8" xfId="0" applyNumberFormat="1" applyFont="1" applyFill="1" applyBorder="1"/>
    <xf numFmtId="167" fontId="2" fillId="2" borderId="3" xfId="0" applyNumberFormat="1" applyFont="1" applyFill="1" applyBorder="1"/>
    <xf numFmtId="171" fontId="2" fillId="2" borderId="5" xfId="0" applyNumberFormat="1" applyFont="1" applyFill="1" applyBorder="1"/>
    <xf numFmtId="170" fontId="2" fillId="3" borderId="5" xfId="0" applyNumberFormat="1" applyFont="1" applyFill="1" applyBorder="1"/>
    <xf numFmtId="168" fontId="2" fillId="5" borderId="3" xfId="0" applyNumberFormat="1" applyFont="1" applyFill="1" applyBorder="1"/>
    <xf numFmtId="0" fontId="11" fillId="0" borderId="0" xfId="0" applyFont="1"/>
    <xf numFmtId="0" fontId="13" fillId="0" borderId="0" xfId="0" applyFont="1"/>
    <xf numFmtId="0" fontId="11" fillId="0" borderId="3" xfId="0" applyFont="1" applyBorder="1"/>
    <xf numFmtId="0" fontId="12" fillId="0" borderId="5" xfId="0" applyFont="1" applyBorder="1"/>
    <xf numFmtId="0" fontId="12" fillId="0" borderId="0" xfId="0" applyFont="1"/>
    <xf numFmtId="0" fontId="11" fillId="0" borderId="5" xfId="0" applyFont="1" applyBorder="1"/>
    <xf numFmtId="168" fontId="11" fillId="0" borderId="0" xfId="0" applyNumberFormat="1" applyFont="1"/>
    <xf numFmtId="166" fontId="14" fillId="0" borderId="0" xfId="0" applyNumberFormat="1" applyFont="1"/>
    <xf numFmtId="166" fontId="12" fillId="0" borderId="0" xfId="0" applyNumberFormat="1" applyFont="1"/>
    <xf numFmtId="9" fontId="11" fillId="0" borderId="0" xfId="0" applyNumberFormat="1" applyFont="1"/>
    <xf numFmtId="9" fontId="12" fillId="0" borderId="0" xfId="0" applyNumberFormat="1" applyFont="1"/>
    <xf numFmtId="170" fontId="11" fillId="0" borderId="0" xfId="0" applyNumberFormat="1" applyFont="1"/>
    <xf numFmtId="169" fontId="11" fillId="0" borderId="0" xfId="0" applyNumberFormat="1" applyFont="1"/>
    <xf numFmtId="43" fontId="11" fillId="5" borderId="54" xfId="1" applyFont="1" applyFill="1" applyBorder="1" applyProtection="1"/>
    <xf numFmtId="43" fontId="12" fillId="0" borderId="0" xfId="1" applyFont="1" applyProtection="1"/>
    <xf numFmtId="43" fontId="12" fillId="0" borderId="53" xfId="1" applyFont="1" applyBorder="1" applyProtection="1">
      <protection locked="0"/>
    </xf>
    <xf numFmtId="43" fontId="12" fillId="0" borderId="5" xfId="1" applyFont="1" applyBorder="1" applyProtection="1">
      <protection locked="0"/>
    </xf>
    <xf numFmtId="43" fontId="14" fillId="0" borderId="5" xfId="1" applyFont="1" applyBorder="1" applyProtection="1">
      <protection locked="0"/>
    </xf>
    <xf numFmtId="43" fontId="11" fillId="0" borderId="5" xfId="1" applyFont="1" applyBorder="1" applyProtection="1">
      <protection locked="0"/>
    </xf>
    <xf numFmtId="43" fontId="12" fillId="0" borderId="8" xfId="1" applyFont="1" applyBorder="1" applyProtection="1">
      <protection locked="0"/>
    </xf>
    <xf numFmtId="43" fontId="0" fillId="0" borderId="0" xfId="1" applyFont="1" applyProtection="1"/>
    <xf numFmtId="43" fontId="1" fillId="5" borderId="55" xfId="1" applyFont="1" applyFill="1" applyBorder="1"/>
    <xf numFmtId="176" fontId="1" fillId="5" borderId="55" xfId="1" applyNumberFormat="1" applyFont="1" applyFill="1" applyBorder="1"/>
    <xf numFmtId="0" fontId="1" fillId="5" borderId="55" xfId="0" applyFont="1" applyFill="1" applyBorder="1"/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31" xfId="0" applyFont="1" applyBorder="1" applyProtection="1">
      <protection locked="0"/>
    </xf>
    <xf numFmtId="171" fontId="2" fillId="0" borderId="28" xfId="0" applyNumberFormat="1" applyFont="1" applyBorder="1" applyProtection="1">
      <protection locked="0"/>
    </xf>
    <xf numFmtId="0" fontId="2" fillId="2" borderId="28" xfId="0" applyFont="1" applyFill="1" applyBorder="1"/>
    <xf numFmtId="0" fontId="2" fillId="0" borderId="6" xfId="0" applyFont="1" applyBorder="1" applyProtection="1">
      <protection locked="0"/>
    </xf>
    <xf numFmtId="0" fontId="2" fillId="2" borderId="7" xfId="0" applyFont="1" applyFill="1" applyBorder="1"/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32" xfId="0" applyFont="1" applyBorder="1" applyProtection="1">
      <protection locked="0"/>
    </xf>
    <xf numFmtId="171" fontId="2" fillId="0" borderId="6" xfId="0" applyNumberFormat="1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10" fontId="2" fillId="0" borderId="5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9" fontId="6" fillId="0" borderId="5" xfId="0" applyNumberFormat="1" applyFont="1" applyBorder="1" applyProtection="1">
      <protection locked="0"/>
    </xf>
    <xf numFmtId="169" fontId="1" fillId="0" borderId="7" xfId="0" applyNumberFormat="1" applyFont="1" applyBorder="1" applyProtection="1">
      <protection locked="0"/>
    </xf>
    <xf numFmtId="9" fontId="1" fillId="0" borderId="7" xfId="0" applyNumberFormat="1" applyFont="1" applyBorder="1" applyProtection="1">
      <protection locked="0"/>
    </xf>
    <xf numFmtId="9" fontId="2" fillId="0" borderId="7" xfId="0" applyNumberFormat="1" applyFont="1" applyBorder="1" applyProtection="1">
      <protection locked="0"/>
    </xf>
    <xf numFmtId="166" fontId="2" fillId="0" borderId="7" xfId="0" applyNumberFormat="1" applyFont="1" applyBorder="1" applyProtection="1">
      <protection locked="0"/>
    </xf>
    <xf numFmtId="43" fontId="1" fillId="0" borderId="0" xfId="0" applyNumberFormat="1" applyFont="1"/>
    <xf numFmtId="0" fontId="11" fillId="0" borderId="5" xfId="0" applyFont="1" applyBorder="1" applyProtection="1">
      <protection locked="0"/>
    </xf>
    <xf numFmtId="0" fontId="11" fillId="0" borderId="8" xfId="0" applyFont="1" applyBorder="1" applyProtection="1">
      <protection locked="0"/>
    </xf>
    <xf numFmtId="165" fontId="15" fillId="0" borderId="3" xfId="0" applyNumberFormat="1" applyFont="1" applyBorder="1" applyProtection="1">
      <protection locked="0"/>
    </xf>
    <xf numFmtId="166" fontId="15" fillId="0" borderId="5" xfId="0" applyNumberFormat="1" applyFont="1" applyBorder="1" applyProtection="1">
      <protection locked="0"/>
    </xf>
    <xf numFmtId="165" fontId="15" fillId="0" borderId="5" xfId="0" applyNumberFormat="1" applyFont="1" applyBorder="1" applyProtection="1">
      <protection locked="0"/>
    </xf>
    <xf numFmtId="164" fontId="15" fillId="0" borderId="5" xfId="0" applyNumberFormat="1" applyFont="1" applyBorder="1" applyProtection="1">
      <protection locked="0"/>
    </xf>
    <xf numFmtId="0" fontId="15" fillId="0" borderId="5" xfId="0" applyFont="1" applyBorder="1" applyProtection="1">
      <protection locked="0"/>
    </xf>
    <xf numFmtId="167" fontId="15" fillId="0" borderId="5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171" fontId="2" fillId="0" borderId="36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/>
    <xf numFmtId="0" fontId="2" fillId="0" borderId="18" xfId="0" applyFont="1" applyBorder="1" applyAlignment="1">
      <alignment wrapText="1"/>
    </xf>
    <xf numFmtId="0" fontId="4" fillId="0" borderId="19" xfId="0" applyFont="1" applyBorder="1"/>
    <xf numFmtId="0" fontId="4" fillId="0" borderId="20" xfId="0" applyFont="1" applyBorder="1"/>
  </cellXfs>
  <cellStyles count="2">
    <cellStyle name="Comma" xfId="1" builtinId="3"/>
    <cellStyle name="Normal" xfId="0" builtinId="0"/>
  </cellStyles>
  <dxfs count="25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19400" cy="1457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19400" cy="1457325"/>
    <xdr:pic>
      <xdr:nvPicPr>
        <xdr:cNvPr id="2" name="image1.png">
          <a:extLst>
            <a:ext uri="{FF2B5EF4-FFF2-40B4-BE49-F238E27FC236}">
              <a16:creationId xmlns:a16="http://schemas.microsoft.com/office/drawing/2014/main" id="{AEF346E5-3A85-4A6D-9CDD-6F42771E39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19400" cy="1457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19400" cy="1457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</xdr:colOff>
      <xdr:row>0</xdr:row>
      <xdr:rowOff>0</xdr:rowOff>
    </xdr:from>
    <xdr:ext cx="2552700" cy="1333499"/>
    <xdr:pic>
      <xdr:nvPicPr>
        <xdr:cNvPr id="3" name="image1.png">
          <a:extLst>
            <a:ext uri="{FF2B5EF4-FFF2-40B4-BE49-F238E27FC236}">
              <a16:creationId xmlns:a16="http://schemas.microsoft.com/office/drawing/2014/main" id="{92C7646A-0428-4B8F-AB97-60DC2D70D1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3700" y="0"/>
          <a:ext cx="2552700" cy="13334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turbotax.intuit.ca/tax-resources/quebec-income-tax-calculator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zoomScaleNormal="100" workbookViewId="0">
      <selection activeCell="F6" sqref="F6"/>
    </sheetView>
  </sheetViews>
  <sheetFormatPr defaultColWidth="14.44140625" defaultRowHeight="15" customHeight="1" x14ac:dyDescent="0.3"/>
  <cols>
    <col min="1" max="1" width="52.44140625" customWidth="1"/>
    <col min="2" max="2" width="16.5546875" bestFit="1" customWidth="1"/>
    <col min="3" max="3" width="19.5546875" customWidth="1"/>
    <col min="4" max="4" width="7.88671875" bestFit="1" customWidth="1"/>
    <col min="5" max="5" width="50.6640625" customWidth="1"/>
    <col min="6" max="26" width="8.88671875" customWidth="1"/>
  </cols>
  <sheetData>
    <row r="1" spans="1:26" ht="114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3" t="s">
        <v>0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200" t="s">
        <v>202</v>
      </c>
      <c r="B5" s="201"/>
      <c r="C5" s="201"/>
      <c r="D5" s="201"/>
      <c r="E5" s="20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202" t="s">
        <v>1</v>
      </c>
      <c r="B6" s="203"/>
      <c r="C6" s="203"/>
      <c r="D6" s="203"/>
      <c r="E6" s="20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202" t="s">
        <v>2</v>
      </c>
      <c r="B7" s="203"/>
      <c r="C7" s="203"/>
      <c r="D7" s="203"/>
      <c r="E7" s="20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202" t="s">
        <v>3</v>
      </c>
      <c r="B8" s="203"/>
      <c r="C8" s="203"/>
      <c r="D8" s="203"/>
      <c r="E8" s="20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204" t="s">
        <v>4</v>
      </c>
      <c r="B9" s="205"/>
      <c r="C9" s="205"/>
      <c r="D9" s="205"/>
      <c r="E9" s="20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4" t="s">
        <v>172</v>
      </c>
      <c r="B12" s="190"/>
      <c r="C12" s="5" t="s">
        <v>173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6" t="s">
        <v>5</v>
      </c>
      <c r="B13" s="19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">
      <c r="A14" s="6" t="s">
        <v>6</v>
      </c>
      <c r="B14" s="19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">
      <c r="A15" s="6" t="s">
        <v>7</v>
      </c>
      <c r="B15" s="192"/>
      <c r="C15" s="5" t="s">
        <v>173</v>
      </c>
      <c r="D15" s="161" t="s">
        <v>17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8" t="s">
        <v>8</v>
      </c>
      <c r="B16" s="193"/>
      <c r="C16" s="1"/>
      <c r="D16" s="162" t="e">
        <f>'Productivity Ratios'!G7</f>
        <v>#DIV/0!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 t="s">
        <v>9</v>
      </c>
      <c r="B17" s="19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8" t="s">
        <v>10</v>
      </c>
      <c r="B18" s="9">
        <f>(52-B17)*0.9</f>
        <v>46.800000000000004</v>
      </c>
      <c r="C18" s="1"/>
      <c r="D18" s="161" t="s">
        <v>17</v>
      </c>
      <c r="E18" s="1"/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8" t="s">
        <v>11</v>
      </c>
      <c r="B19" s="195"/>
      <c r="C19" s="1"/>
      <c r="D19" s="161">
        <f ca="1">'Productivity Ratios'!E12</f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8" t="s">
        <v>12</v>
      </c>
      <c r="B20" s="195"/>
      <c r="C20" s="1"/>
      <c r="D20" s="161" t="e">
        <f>'Productivity Ratios'!C2</f>
        <v>#DIV/0!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8" t="s">
        <v>13</v>
      </c>
      <c r="B21" s="195"/>
      <c r="C21" s="1" t="s">
        <v>14</v>
      </c>
      <c r="D21" s="161" t="e">
        <f>'Productivity Ratios'!C4</f>
        <v>#DIV/0!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8" t="s">
        <v>15</v>
      </c>
      <c r="B22" s="191"/>
      <c r="C22" s="1" t="s">
        <v>16</v>
      </c>
      <c r="D22" s="163" t="s">
        <v>170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8" t="s">
        <v>18</v>
      </c>
      <c r="B23" s="9">
        <f>B21*B20</f>
        <v>0</v>
      </c>
      <c r="C23" s="11">
        <f>B23</f>
        <v>0</v>
      </c>
      <c r="D23" s="12" t="e">
        <f>'Productivity Ratios'!C3</f>
        <v>#DIV/0!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8" t="s">
        <v>19</v>
      </c>
      <c r="B24" s="9">
        <f>B18*B19</f>
        <v>0</v>
      </c>
      <c r="C24" s="11">
        <f t="shared" ref="C24:C26" si="0">B24</f>
        <v>0</v>
      </c>
      <c r="D24" s="12">
        <f ca="1">'Productivity Ratios'!C12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8" t="s">
        <v>20</v>
      </c>
      <c r="B25" s="9">
        <f t="shared" ref="B25:B26" si="1">B20*B24</f>
        <v>0</v>
      </c>
      <c r="C25" s="11">
        <f t="shared" si="0"/>
        <v>0</v>
      </c>
      <c r="D25" s="12">
        <f ca="1">'Productivity Ratios'!C13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8" t="s">
        <v>21</v>
      </c>
      <c r="B26" s="9">
        <f t="shared" si="1"/>
        <v>0</v>
      </c>
      <c r="C26" s="11">
        <f t="shared" si="0"/>
        <v>0</v>
      </c>
      <c r="D26" s="12">
        <f ca="1">'Productivity Ratios'!C14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8" t="s">
        <v>22</v>
      </c>
      <c r="B27" s="13" t="e">
        <f>'Productivity Data'!G376/'Productivity Data'!F376</f>
        <v>#DIV/0!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8" t="s">
        <v>23</v>
      </c>
      <c r="B28" s="13" t="e">
        <f>'Productivity Data'!H376/'Productivity Data'!F376</f>
        <v>#DIV/0!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8" t="s">
        <v>24</v>
      </c>
      <c r="B29" s="13" t="e">
        <f>'Productivity Data'!I376/'Productivity Data'!F376</f>
        <v>#DIV/0!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8" t="s">
        <v>25</v>
      </c>
      <c r="B30" s="13" t="e">
        <f>'Productivity Data'!J376/'Productivity Data'!F376</f>
        <v>#DIV/0!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8" t="s">
        <v>26</v>
      </c>
      <c r="B31" s="13" t="e">
        <f>'Productivity Data'!K376/'Productivity Data'!F376</f>
        <v>#DIV/0!</v>
      </c>
      <c r="C31" s="1" t="s">
        <v>16</v>
      </c>
      <c r="D31" s="1" t="s">
        <v>17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8" t="s">
        <v>27</v>
      </c>
      <c r="B32" s="9" t="e">
        <f>B26/C32</f>
        <v>#DIV/0!</v>
      </c>
      <c r="C32" s="186"/>
      <c r="D32" s="14" t="e">
        <f>'Productivity Data'!D376/'Productivity Data'!E376</f>
        <v>#DIV/0!</v>
      </c>
      <c r="E32" s="1" t="s">
        <v>203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8" t="s">
        <v>28</v>
      </c>
      <c r="B33" s="9" t="e">
        <f>B32*C33</f>
        <v>#DIV/0!</v>
      </c>
      <c r="C33" s="184"/>
      <c r="D33" s="15" t="e">
        <f>'Productivity Data'!F376/'Productivity Data'!E376</f>
        <v>#DIV/0!</v>
      </c>
      <c r="E33" s="1" t="s">
        <v>29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8" t="s">
        <v>30</v>
      </c>
      <c r="B34" s="9" t="e">
        <f>B32-B33</f>
        <v>#DIV/0!</v>
      </c>
      <c r="C34" s="16">
        <f t="shared" ref="C34:D34" si="2">1-C33</f>
        <v>1</v>
      </c>
      <c r="D34" s="17" t="e">
        <f t="shared" si="2"/>
        <v>#DIV/0!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8" t="s">
        <v>31</v>
      </c>
      <c r="B35" s="9" t="e">
        <f>B33</f>
        <v>#DIV/0!</v>
      </c>
      <c r="C35" s="184"/>
      <c r="D35" s="15" t="e">
        <f>'Productivity Data'!S376/'Productivity Data'!F376</f>
        <v>#DIV/0!</v>
      </c>
      <c r="E35" s="1" t="s">
        <v>171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8" t="s">
        <v>32</v>
      </c>
      <c r="B36" s="9" t="e">
        <f>B33*C36</f>
        <v>#DIV/0!</v>
      </c>
      <c r="C36" s="184"/>
      <c r="D36" s="15" t="e">
        <f>'Productivity Data'!T376/'Productivity Data'!F376</f>
        <v>#DIV/0!</v>
      </c>
      <c r="E36" s="1" t="s">
        <v>204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8" t="s">
        <v>33</v>
      </c>
      <c r="B37" s="9" t="e">
        <f>B33*C37</f>
        <v>#DIV/0!</v>
      </c>
      <c r="C37" s="184"/>
      <c r="D37" s="15" t="e">
        <f>'Productivity Data'!U376/'Productivity Data'!F376</f>
        <v>#DIV/0!</v>
      </c>
      <c r="E37" s="1" t="s">
        <v>34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8" t="s">
        <v>35</v>
      </c>
      <c r="B38" s="9" t="e">
        <f>B33-B36-B37</f>
        <v>#DIV/0!</v>
      </c>
      <c r="C38" s="18">
        <f>100%-C36-C37</f>
        <v>1</v>
      </c>
      <c r="D38" s="15" t="e">
        <f>'Productivity Data'!M376/'Productivity Data'!F376</f>
        <v>#DIV/0!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8" t="s">
        <v>36</v>
      </c>
      <c r="B39" s="19" t="e">
        <f>B38/(1-C39)*C39</f>
        <v>#DIV/0!</v>
      </c>
      <c r="C39" s="185"/>
      <c r="D39" s="17" t="e">
        <f>'Productivity Data'!N376/SUM('Productivity Data'!F376,'Productivity Data'!N376)</f>
        <v>#DIV/0!</v>
      </c>
      <c r="E39" s="1" t="s">
        <v>37</v>
      </c>
      <c r="F39" s="18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8" t="s">
        <v>38</v>
      </c>
      <c r="B40" s="9" t="e">
        <f>SUM(B38:B39)</f>
        <v>#DIV/0!</v>
      </c>
      <c r="C40" s="20"/>
      <c r="D40" s="2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8" t="s">
        <v>39</v>
      </c>
      <c r="B41" s="21" t="e">
        <f>B40*B16</f>
        <v>#DIV/0!</v>
      </c>
      <c r="C41" s="20"/>
      <c r="D41" s="2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8" t="s">
        <v>40</v>
      </c>
      <c r="B42" s="21" t="e">
        <f>B41*C42</f>
        <v>#DIV/0!</v>
      </c>
      <c r="C42" s="184">
        <v>0.35</v>
      </c>
      <c r="D42" s="22"/>
      <c r="E42" s="1" t="s">
        <v>41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8" t="s">
        <v>42</v>
      </c>
      <c r="B43" s="21" t="e">
        <f>B41-B42</f>
        <v>#DIV/0!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8" t="s">
        <v>43</v>
      </c>
      <c r="B44" s="21" t="e">
        <f>B43*C44</f>
        <v>#DIV/0!</v>
      </c>
      <c r="C44" s="183">
        <v>0.215</v>
      </c>
      <c r="D44" s="22"/>
      <c r="E44" s="1" t="s">
        <v>44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8" t="s">
        <v>45</v>
      </c>
      <c r="B45" s="21" t="e">
        <f>B43-B44</f>
        <v>#DIV/0!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8" t="s">
        <v>46</v>
      </c>
      <c r="B46" s="21" t="e">
        <f>B45-B22</f>
        <v>#DIV/0!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8" t="s">
        <v>47</v>
      </c>
      <c r="B47" s="21" t="e">
        <f>B46*C47</f>
        <v>#DIV/0!</v>
      </c>
      <c r="C47" s="23">
        <f>IF(('Income and Investement'!B5-C44)&gt;0,'Income and Investement'!B5-C44,0)</f>
        <v>0</v>
      </c>
      <c r="D47" s="22"/>
      <c r="E47" s="1" t="s">
        <v>48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8" t="s">
        <v>49</v>
      </c>
      <c r="B48" s="21" t="e">
        <f>B46-B47</f>
        <v>#DIV/0!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24" t="s">
        <v>50</v>
      </c>
      <c r="B49" s="25" t="e">
        <f>B48/12</f>
        <v>#DIV/0!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RdFpp+70deMlRP9K/xILtXbSHh6qzLxGjTCPdSRMUHTduR7o2Vbw5SwYZ6VxuOM7iiqWJhJWqWaB+N6QYCsJA==" saltValue="X1OkG+Nrvq8Oui0wg0t4yA==" spinCount="100000" sheet="1" objects="1" scenarios="1"/>
  <mergeCells count="5">
    <mergeCell ref="A5:E5"/>
    <mergeCell ref="A6:E6"/>
    <mergeCell ref="A7:E7"/>
    <mergeCell ref="A8:E8"/>
    <mergeCell ref="A9:E9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C97F-B98A-47D1-B474-980B5C96918D}">
  <sheetPr>
    <tabColor rgb="FF92D050"/>
  </sheetPr>
  <dimension ref="A1:X990"/>
  <sheetViews>
    <sheetView topLeftCell="A4" workbookViewId="0">
      <selection activeCell="B34" sqref="B5:B34"/>
    </sheetView>
  </sheetViews>
  <sheetFormatPr defaultColWidth="14.44140625" defaultRowHeight="15" customHeight="1" x14ac:dyDescent="0.3"/>
  <cols>
    <col min="1" max="1" width="51" customWidth="1"/>
    <col min="2" max="2" width="14.6640625" style="160" customWidth="1"/>
    <col min="3" max="3" width="23.6640625" customWidth="1"/>
    <col min="4" max="4" width="6.6640625" customWidth="1"/>
    <col min="5" max="5" width="55" customWidth="1"/>
    <col min="6" max="24" width="8.88671875" customWidth="1"/>
  </cols>
  <sheetData>
    <row r="1" spans="1:24" ht="114.75" customHeight="1" x14ac:dyDescent="0.3">
      <c r="A1" s="140"/>
      <c r="B1" s="154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24" ht="12.75" customHeight="1" x14ac:dyDescent="0.3">
      <c r="A2" s="140"/>
      <c r="B2" s="154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spans="1:24" ht="12.75" customHeight="1" x14ac:dyDescent="0.3">
      <c r="A3" s="141" t="s">
        <v>169</v>
      </c>
      <c r="B3" s="154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4" ht="12.75" customHeight="1" thickBot="1" x14ac:dyDescent="0.35">
      <c r="A4" s="140"/>
      <c r="B4" s="154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</row>
    <row r="5" spans="1:24" ht="12.75" customHeight="1" thickBot="1" x14ac:dyDescent="0.35">
      <c r="A5" s="142" t="s">
        <v>174</v>
      </c>
      <c r="B5" s="155"/>
      <c r="C5" s="153">
        <f>SUM(B5:B39)</f>
        <v>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</row>
    <row r="6" spans="1:24" ht="12.75" customHeight="1" x14ac:dyDescent="0.3">
      <c r="A6" s="143" t="s">
        <v>175</v>
      </c>
      <c r="B6" s="156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4" ht="12.75" customHeight="1" x14ac:dyDescent="0.3">
      <c r="A7" s="143" t="s">
        <v>176</v>
      </c>
      <c r="B7" s="156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ht="12.75" customHeight="1" x14ac:dyDescent="0.3">
      <c r="A8" s="6" t="s">
        <v>201</v>
      </c>
      <c r="B8" s="156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</row>
    <row r="9" spans="1:24" ht="12.75" customHeight="1" x14ac:dyDescent="0.3">
      <c r="A9" s="145" t="s">
        <v>177</v>
      </c>
      <c r="B9" s="156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</row>
    <row r="10" spans="1:24" ht="12.75" customHeight="1" x14ac:dyDescent="0.3">
      <c r="A10" s="145" t="s">
        <v>178</v>
      </c>
      <c r="B10" s="156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</row>
    <row r="11" spans="1:24" ht="12.75" customHeight="1" x14ac:dyDescent="0.3">
      <c r="A11" s="145" t="s">
        <v>179</v>
      </c>
      <c r="B11" s="156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</row>
    <row r="12" spans="1:24" ht="12.75" customHeight="1" x14ac:dyDescent="0.3">
      <c r="A12" s="145" t="s">
        <v>180</v>
      </c>
      <c r="B12" s="156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</row>
    <row r="13" spans="1:24" ht="12.75" customHeight="1" x14ac:dyDescent="0.3">
      <c r="A13" s="145" t="s">
        <v>181</v>
      </c>
      <c r="B13" s="156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</row>
    <row r="14" spans="1:24" ht="12.75" customHeight="1" x14ac:dyDescent="0.3">
      <c r="A14" s="145" t="s">
        <v>182</v>
      </c>
      <c r="B14" s="156"/>
      <c r="C14" s="146"/>
      <c r="D14" s="147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</row>
    <row r="15" spans="1:24" ht="12.75" customHeight="1" x14ac:dyDescent="0.3">
      <c r="A15" s="145" t="s">
        <v>183</v>
      </c>
      <c r="B15" s="156"/>
      <c r="C15" s="146"/>
      <c r="D15" s="147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</row>
    <row r="16" spans="1:24" ht="12.75" customHeight="1" x14ac:dyDescent="0.3">
      <c r="A16" s="145" t="s">
        <v>184</v>
      </c>
      <c r="B16" s="156"/>
      <c r="C16" s="146"/>
      <c r="D16" s="147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</row>
    <row r="17" spans="1:24" ht="12.75" customHeight="1" x14ac:dyDescent="0.3">
      <c r="A17" s="145" t="s">
        <v>185</v>
      </c>
      <c r="B17" s="156"/>
      <c r="C17" s="146"/>
      <c r="D17" s="147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</row>
    <row r="18" spans="1:24" ht="12.75" customHeight="1" x14ac:dyDescent="0.3">
      <c r="A18" s="145" t="s">
        <v>186</v>
      </c>
      <c r="B18" s="157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</row>
    <row r="19" spans="1:24" ht="12.75" customHeight="1" x14ac:dyDescent="0.3">
      <c r="A19" s="145" t="s">
        <v>187</v>
      </c>
      <c r="B19" s="157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</row>
    <row r="20" spans="1:24" ht="12.75" customHeight="1" x14ac:dyDescent="0.3">
      <c r="A20" s="145" t="s">
        <v>188</v>
      </c>
      <c r="B20" s="157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</row>
    <row r="21" spans="1:24" ht="12.75" customHeight="1" x14ac:dyDescent="0.3">
      <c r="A21" s="8" t="s">
        <v>200</v>
      </c>
      <c r="B21" s="157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</row>
    <row r="22" spans="1:24" ht="12.75" customHeight="1" x14ac:dyDescent="0.3">
      <c r="A22" s="145" t="s">
        <v>189</v>
      </c>
      <c r="B22" s="157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</row>
    <row r="23" spans="1:24" ht="12.75" customHeight="1" x14ac:dyDescent="0.3">
      <c r="A23" s="145" t="s">
        <v>190</v>
      </c>
      <c r="B23" s="156"/>
      <c r="C23" s="148"/>
      <c r="D23" s="148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</row>
    <row r="24" spans="1:24" ht="12.75" customHeight="1" x14ac:dyDescent="0.3">
      <c r="A24" s="145" t="s">
        <v>191</v>
      </c>
      <c r="B24" s="156"/>
      <c r="C24" s="149"/>
      <c r="D24" s="14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spans="1:24" ht="12.75" customHeight="1" x14ac:dyDescent="0.3">
      <c r="A25" s="145" t="s">
        <v>192</v>
      </c>
      <c r="B25" s="156"/>
      <c r="C25" s="150"/>
      <c r="D25" s="15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spans="1:24" ht="12.75" customHeight="1" x14ac:dyDescent="0.3">
      <c r="A26" s="145" t="s">
        <v>193</v>
      </c>
      <c r="B26" s="156"/>
      <c r="C26" s="149"/>
      <c r="D26" s="14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spans="1:24" ht="12.75" customHeight="1" x14ac:dyDescent="0.3">
      <c r="A27" s="145" t="s">
        <v>194</v>
      </c>
      <c r="B27" s="156"/>
      <c r="C27" s="149"/>
      <c r="D27" s="149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spans="1:24" ht="12.75" customHeight="1" x14ac:dyDescent="0.3">
      <c r="A28" s="145" t="s">
        <v>195</v>
      </c>
      <c r="B28" s="156"/>
      <c r="C28" s="149"/>
      <c r="D28" s="149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1:24" ht="12.75" customHeight="1" x14ac:dyDescent="0.3">
      <c r="A29" s="145" t="s">
        <v>196</v>
      </c>
      <c r="B29" s="158"/>
      <c r="C29" s="150"/>
      <c r="D29" s="15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4" ht="12.75" customHeight="1" x14ac:dyDescent="0.3">
      <c r="A30" s="145" t="s">
        <v>197</v>
      </c>
      <c r="B30" s="156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1:24" ht="12.75" customHeight="1" x14ac:dyDescent="0.3">
      <c r="A31" s="145" t="s">
        <v>198</v>
      </c>
      <c r="B31" s="156"/>
      <c r="C31" s="151"/>
      <c r="D31" s="151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</row>
    <row r="32" spans="1:24" ht="12.75" customHeight="1" x14ac:dyDescent="0.3">
      <c r="A32" s="196" t="s">
        <v>199</v>
      </c>
      <c r="B32" s="156"/>
      <c r="C32" s="149"/>
      <c r="D32" s="149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1:24" ht="12.75" customHeight="1" x14ac:dyDescent="0.3">
      <c r="A33" s="188" t="s">
        <v>199</v>
      </c>
      <c r="B33" s="156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</row>
    <row r="34" spans="1:24" ht="12.75" customHeight="1" x14ac:dyDescent="0.3">
      <c r="A34" s="188" t="s">
        <v>199</v>
      </c>
      <c r="B34" s="156"/>
      <c r="C34" s="152"/>
      <c r="D34" s="14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1:24" ht="12.75" customHeight="1" x14ac:dyDescent="0.3">
      <c r="A35" s="188" t="s">
        <v>199</v>
      </c>
      <c r="B35" s="156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spans="1:24" ht="12.75" customHeight="1" x14ac:dyDescent="0.3">
      <c r="A36" s="196" t="s">
        <v>199</v>
      </c>
      <c r="B36" s="156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</row>
    <row r="37" spans="1:24" ht="12.75" customHeight="1" x14ac:dyDescent="0.3">
      <c r="A37" s="188" t="s">
        <v>199</v>
      </c>
      <c r="B37" s="156"/>
      <c r="C37" s="149"/>
      <c r="D37" s="149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</row>
    <row r="38" spans="1:24" ht="12.75" customHeight="1" x14ac:dyDescent="0.3">
      <c r="A38" s="188" t="s">
        <v>199</v>
      </c>
      <c r="B38" s="156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</row>
    <row r="39" spans="1:24" ht="12.75" customHeight="1" thickBot="1" x14ac:dyDescent="0.35">
      <c r="A39" s="189" t="s">
        <v>199</v>
      </c>
      <c r="B39" s="159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</row>
    <row r="40" spans="1:24" ht="12.75" customHeight="1" x14ac:dyDescent="0.3">
      <c r="A40" s="140"/>
      <c r="B40" s="154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</row>
    <row r="41" spans="1:24" ht="12.75" customHeight="1" x14ac:dyDescent="0.3">
      <c r="A41" s="140"/>
      <c r="B41" s="15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</row>
    <row r="42" spans="1:24" ht="12.75" customHeight="1" x14ac:dyDescent="0.3">
      <c r="A42" s="140"/>
      <c r="B42" s="154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</row>
    <row r="43" spans="1:24" ht="12.75" customHeight="1" x14ac:dyDescent="0.3">
      <c r="A43" s="140"/>
      <c r="B43" s="154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</row>
    <row r="44" spans="1:24" ht="12.75" customHeight="1" x14ac:dyDescent="0.3">
      <c r="A44" s="140"/>
      <c r="B44" s="154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</row>
    <row r="45" spans="1:24" ht="12.75" customHeight="1" x14ac:dyDescent="0.3">
      <c r="A45" s="140"/>
      <c r="B45" s="154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</row>
    <row r="46" spans="1:24" ht="12.75" customHeight="1" x14ac:dyDescent="0.3">
      <c r="A46" s="140"/>
      <c r="B46" s="154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24" ht="12.75" customHeight="1" x14ac:dyDescent="0.3">
      <c r="A47" s="140"/>
      <c r="B47" s="154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</row>
    <row r="48" spans="1:24" ht="12.75" customHeight="1" x14ac:dyDescent="0.3">
      <c r="A48" s="140"/>
      <c r="B48" s="154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ht="12.75" customHeight="1" x14ac:dyDescent="0.3">
      <c r="A49" s="140"/>
      <c r="B49" s="154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</row>
    <row r="50" spans="1:24" ht="12.75" customHeight="1" x14ac:dyDescent="0.3">
      <c r="A50" s="140"/>
      <c r="B50" s="154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</row>
    <row r="51" spans="1:24" ht="12.75" customHeight="1" x14ac:dyDescent="0.3">
      <c r="A51" s="140"/>
      <c r="B51" s="154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</row>
    <row r="52" spans="1:24" ht="12.75" customHeight="1" x14ac:dyDescent="0.3">
      <c r="A52" s="140"/>
      <c r="B52" s="154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</row>
    <row r="53" spans="1:24" ht="12.75" customHeight="1" x14ac:dyDescent="0.3">
      <c r="A53" s="140"/>
      <c r="B53" s="154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</row>
    <row r="54" spans="1:24" ht="12.75" customHeight="1" x14ac:dyDescent="0.3">
      <c r="A54" s="140"/>
      <c r="B54" s="154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</row>
    <row r="55" spans="1:24" ht="12.75" customHeight="1" x14ac:dyDescent="0.3">
      <c r="A55" s="140"/>
      <c r="B55" s="154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</row>
    <row r="56" spans="1:24" ht="12.75" customHeight="1" x14ac:dyDescent="0.3">
      <c r="A56" s="140"/>
      <c r="B56" s="154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</row>
    <row r="57" spans="1:24" ht="12.75" customHeight="1" x14ac:dyDescent="0.3">
      <c r="A57" s="140"/>
      <c r="B57" s="154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</row>
    <row r="58" spans="1:24" ht="12.75" customHeight="1" x14ac:dyDescent="0.3">
      <c r="A58" s="140"/>
      <c r="B58" s="154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</row>
    <row r="59" spans="1:24" ht="12.75" customHeight="1" x14ac:dyDescent="0.3">
      <c r="A59" s="140"/>
      <c r="B59" s="154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</row>
    <row r="60" spans="1:24" ht="12.75" customHeight="1" x14ac:dyDescent="0.3">
      <c r="A60" s="140"/>
      <c r="B60" s="154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</row>
    <row r="61" spans="1:24" ht="12.75" customHeight="1" x14ac:dyDescent="0.3">
      <c r="A61" s="140"/>
      <c r="B61" s="154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</row>
    <row r="62" spans="1:24" ht="12.75" customHeight="1" x14ac:dyDescent="0.3">
      <c r="A62" s="140"/>
      <c r="B62" s="154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</row>
    <row r="63" spans="1:24" ht="12.75" customHeight="1" x14ac:dyDescent="0.3">
      <c r="A63" s="140"/>
      <c r="B63" s="154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</row>
    <row r="64" spans="1:24" ht="12.75" customHeight="1" x14ac:dyDescent="0.3">
      <c r="A64" s="140"/>
      <c r="B64" s="154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</row>
    <row r="65" spans="1:24" ht="12.75" customHeight="1" x14ac:dyDescent="0.3">
      <c r="A65" s="140"/>
      <c r="B65" s="154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</row>
    <row r="66" spans="1:24" ht="12.75" customHeight="1" x14ac:dyDescent="0.3">
      <c r="A66" s="140"/>
      <c r="B66" s="154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</row>
    <row r="67" spans="1:24" ht="12.75" customHeight="1" x14ac:dyDescent="0.3">
      <c r="A67" s="140"/>
      <c r="B67" s="154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</row>
    <row r="68" spans="1:24" ht="12.75" customHeight="1" x14ac:dyDescent="0.3">
      <c r="A68" s="140"/>
      <c r="B68" s="154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</row>
    <row r="69" spans="1:24" ht="12.75" customHeight="1" x14ac:dyDescent="0.3">
      <c r="A69" s="140"/>
      <c r="B69" s="154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</row>
    <row r="70" spans="1:24" ht="12.75" customHeight="1" x14ac:dyDescent="0.3">
      <c r="A70" s="140"/>
      <c r="B70" s="154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</row>
    <row r="71" spans="1:24" ht="12.75" customHeight="1" x14ac:dyDescent="0.3">
      <c r="A71" s="140"/>
      <c r="B71" s="154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</row>
    <row r="72" spans="1:24" ht="12.75" customHeight="1" x14ac:dyDescent="0.3">
      <c r="A72" s="140"/>
      <c r="B72" s="154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</row>
    <row r="73" spans="1:24" ht="12.75" customHeight="1" x14ac:dyDescent="0.3">
      <c r="A73" s="140"/>
      <c r="B73" s="154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</row>
    <row r="74" spans="1:24" ht="12.75" customHeight="1" x14ac:dyDescent="0.3">
      <c r="A74" s="140"/>
      <c r="B74" s="154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</row>
    <row r="75" spans="1:24" ht="12.75" customHeight="1" x14ac:dyDescent="0.3">
      <c r="A75" s="140"/>
      <c r="B75" s="154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</row>
    <row r="76" spans="1:24" ht="12.75" customHeight="1" x14ac:dyDescent="0.3">
      <c r="A76" s="140"/>
      <c r="B76" s="154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</row>
    <row r="77" spans="1:24" ht="12.75" customHeight="1" x14ac:dyDescent="0.3">
      <c r="A77" s="140"/>
      <c r="B77" s="154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</row>
    <row r="78" spans="1:24" ht="12.75" customHeight="1" x14ac:dyDescent="0.3">
      <c r="A78" s="140"/>
      <c r="B78" s="154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</row>
    <row r="79" spans="1:24" ht="12.75" customHeight="1" x14ac:dyDescent="0.3">
      <c r="A79" s="140"/>
      <c r="B79" s="154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</row>
    <row r="80" spans="1:24" ht="12.75" customHeight="1" x14ac:dyDescent="0.3">
      <c r="A80" s="140"/>
      <c r="B80" s="154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</row>
    <row r="81" spans="1:24" ht="12.75" customHeight="1" x14ac:dyDescent="0.3">
      <c r="A81" s="140"/>
      <c r="B81" s="154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</row>
    <row r="82" spans="1:24" ht="12.75" customHeight="1" x14ac:dyDescent="0.3">
      <c r="A82" s="140"/>
      <c r="B82" s="154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</row>
    <row r="83" spans="1:24" ht="12.75" customHeight="1" x14ac:dyDescent="0.3">
      <c r="A83" s="140"/>
      <c r="B83" s="154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</row>
    <row r="84" spans="1:24" ht="12.75" customHeight="1" x14ac:dyDescent="0.3">
      <c r="A84" s="140"/>
      <c r="B84" s="154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</row>
    <row r="85" spans="1:24" ht="12.75" customHeight="1" x14ac:dyDescent="0.3">
      <c r="A85" s="140"/>
      <c r="B85" s="154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</row>
    <row r="86" spans="1:24" ht="12.75" customHeight="1" x14ac:dyDescent="0.3">
      <c r="A86" s="140"/>
      <c r="B86" s="154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</row>
    <row r="87" spans="1:24" ht="12.75" customHeight="1" x14ac:dyDescent="0.3">
      <c r="A87" s="140"/>
      <c r="B87" s="154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</row>
    <row r="88" spans="1:24" ht="12.75" customHeight="1" x14ac:dyDescent="0.3">
      <c r="A88" s="140"/>
      <c r="B88" s="154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</row>
    <row r="89" spans="1:24" ht="12.75" customHeight="1" x14ac:dyDescent="0.3">
      <c r="A89" s="140"/>
      <c r="B89" s="154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</row>
    <row r="90" spans="1:24" ht="12.75" customHeight="1" x14ac:dyDescent="0.3">
      <c r="A90" s="140"/>
      <c r="B90" s="154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</row>
    <row r="91" spans="1:24" ht="12.75" customHeight="1" x14ac:dyDescent="0.3">
      <c r="A91" s="140"/>
      <c r="B91" s="154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</row>
    <row r="92" spans="1:24" ht="12.75" customHeight="1" x14ac:dyDescent="0.3">
      <c r="A92" s="140"/>
      <c r="B92" s="154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</row>
    <row r="93" spans="1:24" ht="12.75" customHeight="1" x14ac:dyDescent="0.3">
      <c r="A93" s="140"/>
      <c r="B93" s="154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</row>
    <row r="94" spans="1:24" ht="12.75" customHeight="1" x14ac:dyDescent="0.3">
      <c r="A94" s="140"/>
      <c r="B94" s="154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</row>
    <row r="95" spans="1:24" ht="12.75" customHeight="1" x14ac:dyDescent="0.3">
      <c r="A95" s="140"/>
      <c r="B95" s="154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</row>
    <row r="96" spans="1:24" ht="12.75" customHeight="1" x14ac:dyDescent="0.3">
      <c r="A96" s="140"/>
      <c r="B96" s="154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</row>
    <row r="97" spans="1:24" ht="12.75" customHeight="1" x14ac:dyDescent="0.3">
      <c r="A97" s="140"/>
      <c r="B97" s="154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</row>
    <row r="98" spans="1:24" ht="12.75" customHeight="1" x14ac:dyDescent="0.3">
      <c r="A98" s="140"/>
      <c r="B98" s="154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</row>
    <row r="99" spans="1:24" ht="12.75" customHeight="1" x14ac:dyDescent="0.3">
      <c r="A99" s="140"/>
      <c r="B99" s="154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</row>
    <row r="100" spans="1:24" ht="12.75" customHeight="1" x14ac:dyDescent="0.3">
      <c r="A100" s="140"/>
      <c r="B100" s="154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</row>
    <row r="101" spans="1:24" ht="12.75" customHeight="1" x14ac:dyDescent="0.3">
      <c r="A101" s="140"/>
      <c r="B101" s="154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</row>
    <row r="102" spans="1:24" ht="12.75" customHeight="1" x14ac:dyDescent="0.3">
      <c r="A102" s="140"/>
      <c r="B102" s="154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</row>
    <row r="103" spans="1:24" ht="12.75" customHeight="1" x14ac:dyDescent="0.3">
      <c r="A103" s="140"/>
      <c r="B103" s="154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</row>
    <row r="104" spans="1:24" ht="12.75" customHeight="1" x14ac:dyDescent="0.3">
      <c r="A104" s="140"/>
      <c r="B104" s="154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</row>
    <row r="105" spans="1:24" ht="12.75" customHeight="1" x14ac:dyDescent="0.3">
      <c r="A105" s="140"/>
      <c r="B105" s="154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</row>
    <row r="106" spans="1:24" ht="12.75" customHeight="1" x14ac:dyDescent="0.3">
      <c r="A106" s="140"/>
      <c r="B106" s="154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</row>
    <row r="107" spans="1:24" ht="12.75" customHeight="1" x14ac:dyDescent="0.3">
      <c r="A107" s="140"/>
      <c r="B107" s="154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</row>
    <row r="108" spans="1:24" ht="12.75" customHeight="1" x14ac:dyDescent="0.3">
      <c r="A108" s="140"/>
      <c r="B108" s="154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</row>
    <row r="109" spans="1:24" ht="12.75" customHeight="1" x14ac:dyDescent="0.3">
      <c r="A109" s="140"/>
      <c r="B109" s="154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</row>
    <row r="110" spans="1:24" ht="12.75" customHeight="1" x14ac:dyDescent="0.3">
      <c r="A110" s="140"/>
      <c r="B110" s="154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</row>
    <row r="111" spans="1:24" ht="12.75" customHeight="1" x14ac:dyDescent="0.3">
      <c r="A111" s="140"/>
      <c r="B111" s="154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</row>
    <row r="112" spans="1:24" ht="12.75" customHeight="1" x14ac:dyDescent="0.3">
      <c r="A112" s="140"/>
      <c r="B112" s="154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</row>
    <row r="113" spans="1:24" ht="12.75" customHeight="1" x14ac:dyDescent="0.3">
      <c r="A113" s="140"/>
      <c r="B113" s="154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</row>
    <row r="114" spans="1:24" ht="12.75" customHeight="1" x14ac:dyDescent="0.3">
      <c r="A114" s="140"/>
      <c r="B114" s="154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</row>
    <row r="115" spans="1:24" ht="12.75" customHeight="1" x14ac:dyDescent="0.3">
      <c r="A115" s="140"/>
      <c r="B115" s="154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</row>
    <row r="116" spans="1:24" ht="12.75" customHeight="1" x14ac:dyDescent="0.3">
      <c r="A116" s="140"/>
      <c r="B116" s="154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</row>
    <row r="117" spans="1:24" ht="12.75" customHeight="1" x14ac:dyDescent="0.3">
      <c r="A117" s="140"/>
      <c r="B117" s="154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</row>
    <row r="118" spans="1:24" ht="12.75" customHeight="1" x14ac:dyDescent="0.3">
      <c r="A118" s="140"/>
      <c r="B118" s="154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</row>
    <row r="119" spans="1:24" ht="12.75" customHeight="1" x14ac:dyDescent="0.3">
      <c r="A119" s="140"/>
      <c r="B119" s="154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</row>
    <row r="120" spans="1:24" ht="12.75" customHeight="1" x14ac:dyDescent="0.3">
      <c r="A120" s="140"/>
      <c r="B120" s="154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</row>
    <row r="121" spans="1:24" ht="12.75" customHeight="1" x14ac:dyDescent="0.3">
      <c r="A121" s="140"/>
      <c r="B121" s="154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</row>
    <row r="122" spans="1:24" ht="12.75" customHeight="1" x14ac:dyDescent="0.3">
      <c r="A122" s="140"/>
      <c r="B122" s="154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</row>
    <row r="123" spans="1:24" ht="12.75" customHeight="1" x14ac:dyDescent="0.3">
      <c r="A123" s="140"/>
      <c r="B123" s="154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</row>
    <row r="124" spans="1:24" ht="12.75" customHeight="1" x14ac:dyDescent="0.3">
      <c r="A124" s="140"/>
      <c r="B124" s="154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</row>
    <row r="125" spans="1:24" ht="12.75" customHeight="1" x14ac:dyDescent="0.3">
      <c r="A125" s="140"/>
      <c r="B125" s="154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</row>
    <row r="126" spans="1:24" ht="12.75" customHeight="1" x14ac:dyDescent="0.3">
      <c r="A126" s="140"/>
      <c r="B126" s="154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</row>
    <row r="127" spans="1:24" ht="12.75" customHeight="1" x14ac:dyDescent="0.3">
      <c r="A127" s="140"/>
      <c r="B127" s="154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</row>
    <row r="128" spans="1:24" ht="12.75" customHeight="1" x14ac:dyDescent="0.3">
      <c r="A128" s="140"/>
      <c r="B128" s="154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</row>
    <row r="129" spans="1:24" ht="12.75" customHeight="1" x14ac:dyDescent="0.3">
      <c r="A129" s="140"/>
      <c r="B129" s="154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</row>
    <row r="130" spans="1:24" ht="12.75" customHeight="1" x14ac:dyDescent="0.3">
      <c r="A130" s="140"/>
      <c r="B130" s="154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</row>
    <row r="131" spans="1:24" ht="12.75" customHeight="1" x14ac:dyDescent="0.3">
      <c r="A131" s="140"/>
      <c r="B131" s="154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</row>
    <row r="132" spans="1:24" ht="12.75" customHeight="1" x14ac:dyDescent="0.3">
      <c r="A132" s="140"/>
      <c r="B132" s="154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</row>
    <row r="133" spans="1:24" ht="12.75" customHeight="1" x14ac:dyDescent="0.3">
      <c r="A133" s="140"/>
      <c r="B133" s="154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</row>
    <row r="134" spans="1:24" ht="12.75" customHeight="1" x14ac:dyDescent="0.3">
      <c r="A134" s="140"/>
      <c r="B134" s="154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</row>
    <row r="135" spans="1:24" ht="12.75" customHeight="1" x14ac:dyDescent="0.3">
      <c r="A135" s="140"/>
      <c r="B135" s="154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</row>
    <row r="136" spans="1:24" ht="12.75" customHeight="1" x14ac:dyDescent="0.3">
      <c r="A136" s="140"/>
      <c r="B136" s="154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</row>
    <row r="137" spans="1:24" ht="12.75" customHeight="1" x14ac:dyDescent="0.3">
      <c r="A137" s="140"/>
      <c r="B137" s="154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</row>
    <row r="138" spans="1:24" ht="12.75" customHeight="1" x14ac:dyDescent="0.3">
      <c r="A138" s="140"/>
      <c r="B138" s="154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</row>
    <row r="139" spans="1:24" ht="12.75" customHeight="1" x14ac:dyDescent="0.3">
      <c r="A139" s="140"/>
      <c r="B139" s="154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</row>
    <row r="140" spans="1:24" ht="12.75" customHeight="1" x14ac:dyDescent="0.3">
      <c r="A140" s="140"/>
      <c r="B140" s="154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</row>
    <row r="141" spans="1:24" ht="12.75" customHeight="1" x14ac:dyDescent="0.3">
      <c r="A141" s="140"/>
      <c r="B141" s="154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</row>
    <row r="142" spans="1:24" ht="12.75" customHeight="1" x14ac:dyDescent="0.3">
      <c r="A142" s="140"/>
      <c r="B142" s="154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</row>
    <row r="143" spans="1:24" ht="12.75" customHeight="1" x14ac:dyDescent="0.3">
      <c r="A143" s="140"/>
      <c r="B143" s="154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</row>
    <row r="144" spans="1:24" ht="12.75" customHeight="1" x14ac:dyDescent="0.3">
      <c r="A144" s="140"/>
      <c r="B144" s="154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</row>
    <row r="145" spans="1:24" ht="12.75" customHeight="1" x14ac:dyDescent="0.3">
      <c r="A145" s="140"/>
      <c r="B145" s="154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</row>
    <row r="146" spans="1:24" ht="12.75" customHeight="1" x14ac:dyDescent="0.3">
      <c r="A146" s="140"/>
      <c r="B146" s="154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</row>
    <row r="147" spans="1:24" ht="12.75" customHeight="1" x14ac:dyDescent="0.3">
      <c r="A147" s="140"/>
      <c r="B147" s="154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</row>
    <row r="148" spans="1:24" ht="12.75" customHeight="1" x14ac:dyDescent="0.3">
      <c r="A148" s="140"/>
      <c r="B148" s="154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</row>
    <row r="149" spans="1:24" ht="12.75" customHeight="1" x14ac:dyDescent="0.3">
      <c r="A149" s="140"/>
      <c r="B149" s="154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</row>
    <row r="150" spans="1:24" ht="12.75" customHeight="1" x14ac:dyDescent="0.3">
      <c r="A150" s="140"/>
      <c r="B150" s="154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</row>
    <row r="151" spans="1:24" ht="12.75" customHeight="1" x14ac:dyDescent="0.3">
      <c r="A151" s="140"/>
      <c r="B151" s="154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</row>
    <row r="152" spans="1:24" ht="12.75" customHeight="1" x14ac:dyDescent="0.3">
      <c r="A152" s="140"/>
      <c r="B152" s="154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</row>
    <row r="153" spans="1:24" ht="12.75" customHeight="1" x14ac:dyDescent="0.3">
      <c r="A153" s="140"/>
      <c r="B153" s="154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</row>
    <row r="154" spans="1:24" ht="12.75" customHeight="1" x14ac:dyDescent="0.3">
      <c r="A154" s="140"/>
      <c r="B154" s="154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</row>
    <row r="155" spans="1:24" ht="12.75" customHeight="1" x14ac:dyDescent="0.3">
      <c r="A155" s="140"/>
      <c r="B155" s="154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</row>
    <row r="156" spans="1:24" ht="12.75" customHeight="1" x14ac:dyDescent="0.3">
      <c r="A156" s="140"/>
      <c r="B156" s="154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</row>
    <row r="157" spans="1:24" ht="12.75" customHeight="1" x14ac:dyDescent="0.3">
      <c r="A157" s="140"/>
      <c r="B157" s="154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</row>
    <row r="158" spans="1:24" ht="12.75" customHeight="1" x14ac:dyDescent="0.3">
      <c r="A158" s="140"/>
      <c r="B158" s="154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</row>
    <row r="159" spans="1:24" ht="12.75" customHeight="1" x14ac:dyDescent="0.3">
      <c r="A159" s="140"/>
      <c r="B159" s="154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</row>
    <row r="160" spans="1:24" ht="12.75" customHeight="1" x14ac:dyDescent="0.3">
      <c r="A160" s="140"/>
      <c r="B160" s="154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</row>
    <row r="161" spans="1:24" ht="12.75" customHeight="1" x14ac:dyDescent="0.3">
      <c r="A161" s="140"/>
      <c r="B161" s="154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</row>
    <row r="162" spans="1:24" ht="12.75" customHeight="1" x14ac:dyDescent="0.3">
      <c r="A162" s="140"/>
      <c r="B162" s="154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</row>
    <row r="163" spans="1:24" ht="12.75" customHeight="1" x14ac:dyDescent="0.3">
      <c r="A163" s="140"/>
      <c r="B163" s="154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</row>
    <row r="164" spans="1:24" ht="12.75" customHeight="1" x14ac:dyDescent="0.3">
      <c r="A164" s="140"/>
      <c r="B164" s="154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</row>
    <row r="165" spans="1:24" ht="12.75" customHeight="1" x14ac:dyDescent="0.3">
      <c r="A165" s="140"/>
      <c r="B165" s="154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</row>
    <row r="166" spans="1:24" ht="12.75" customHeight="1" x14ac:dyDescent="0.3">
      <c r="A166" s="140"/>
      <c r="B166" s="154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</row>
    <row r="167" spans="1:24" ht="12.75" customHeight="1" x14ac:dyDescent="0.3">
      <c r="A167" s="140"/>
      <c r="B167" s="154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</row>
    <row r="168" spans="1:24" ht="12.75" customHeight="1" x14ac:dyDescent="0.3">
      <c r="A168" s="140"/>
      <c r="B168" s="154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</row>
    <row r="169" spans="1:24" ht="12.75" customHeight="1" x14ac:dyDescent="0.3">
      <c r="A169" s="140"/>
      <c r="B169" s="154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</row>
    <row r="170" spans="1:24" ht="12.75" customHeight="1" x14ac:dyDescent="0.3">
      <c r="A170" s="140"/>
      <c r="B170" s="154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</row>
    <row r="171" spans="1:24" ht="12.75" customHeight="1" x14ac:dyDescent="0.3">
      <c r="A171" s="140"/>
      <c r="B171" s="154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</row>
    <row r="172" spans="1:24" ht="12.75" customHeight="1" x14ac:dyDescent="0.3">
      <c r="A172" s="140"/>
      <c r="B172" s="154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</row>
    <row r="173" spans="1:24" ht="12.75" customHeight="1" x14ac:dyDescent="0.3">
      <c r="A173" s="140"/>
      <c r="B173" s="154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</row>
    <row r="174" spans="1:24" ht="12.75" customHeight="1" x14ac:dyDescent="0.3">
      <c r="A174" s="140"/>
      <c r="B174" s="154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</row>
    <row r="175" spans="1:24" ht="12.75" customHeight="1" x14ac:dyDescent="0.3">
      <c r="A175" s="140"/>
      <c r="B175" s="154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</row>
    <row r="176" spans="1:24" ht="12.75" customHeight="1" x14ac:dyDescent="0.3">
      <c r="A176" s="140"/>
      <c r="B176" s="154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</row>
    <row r="177" spans="1:24" ht="12.75" customHeight="1" x14ac:dyDescent="0.3">
      <c r="A177" s="140"/>
      <c r="B177" s="154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</row>
    <row r="178" spans="1:24" ht="12.75" customHeight="1" x14ac:dyDescent="0.3">
      <c r="A178" s="140"/>
      <c r="B178" s="154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</row>
    <row r="179" spans="1:24" ht="12.75" customHeight="1" x14ac:dyDescent="0.3">
      <c r="A179" s="140"/>
      <c r="B179" s="154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</row>
    <row r="180" spans="1:24" ht="12.75" customHeight="1" x14ac:dyDescent="0.3">
      <c r="A180" s="140"/>
      <c r="B180" s="154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</row>
    <row r="181" spans="1:24" ht="12.75" customHeight="1" x14ac:dyDescent="0.3">
      <c r="A181" s="140"/>
      <c r="B181" s="154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</row>
    <row r="182" spans="1:24" ht="12.75" customHeight="1" x14ac:dyDescent="0.3">
      <c r="A182" s="140"/>
      <c r="B182" s="154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</row>
    <row r="183" spans="1:24" ht="12.75" customHeight="1" x14ac:dyDescent="0.3">
      <c r="A183" s="140"/>
      <c r="B183" s="154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</row>
    <row r="184" spans="1:24" ht="12.75" customHeight="1" x14ac:dyDescent="0.3">
      <c r="A184" s="140"/>
      <c r="B184" s="154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</row>
    <row r="185" spans="1:24" ht="12.75" customHeight="1" x14ac:dyDescent="0.3">
      <c r="A185" s="140"/>
      <c r="B185" s="154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</row>
    <row r="186" spans="1:24" ht="12.75" customHeight="1" x14ac:dyDescent="0.3">
      <c r="A186" s="140"/>
      <c r="B186" s="154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</row>
    <row r="187" spans="1:24" ht="12.75" customHeight="1" x14ac:dyDescent="0.3">
      <c r="A187" s="140"/>
      <c r="B187" s="154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</row>
    <row r="188" spans="1:24" ht="12.75" customHeight="1" x14ac:dyDescent="0.3">
      <c r="A188" s="140"/>
      <c r="B188" s="154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</row>
    <row r="189" spans="1:24" ht="12.75" customHeight="1" x14ac:dyDescent="0.3">
      <c r="A189" s="140"/>
      <c r="B189" s="154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</row>
    <row r="190" spans="1:24" ht="12.75" customHeight="1" x14ac:dyDescent="0.3">
      <c r="A190" s="140"/>
      <c r="B190" s="154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</row>
    <row r="191" spans="1:24" ht="12.75" customHeight="1" x14ac:dyDescent="0.3">
      <c r="A191" s="140"/>
      <c r="B191" s="154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</row>
    <row r="192" spans="1:24" ht="12.75" customHeight="1" x14ac:dyDescent="0.3">
      <c r="A192" s="140"/>
      <c r="B192" s="154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</row>
    <row r="193" spans="1:24" ht="12.75" customHeight="1" x14ac:dyDescent="0.3">
      <c r="A193" s="140"/>
      <c r="B193" s="154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</row>
    <row r="194" spans="1:24" ht="12.75" customHeight="1" x14ac:dyDescent="0.3">
      <c r="A194" s="140"/>
      <c r="B194" s="154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</row>
    <row r="195" spans="1:24" ht="12.75" customHeight="1" x14ac:dyDescent="0.3">
      <c r="A195" s="140"/>
      <c r="B195" s="154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</row>
    <row r="196" spans="1:24" ht="12.75" customHeight="1" x14ac:dyDescent="0.3">
      <c r="A196" s="140"/>
      <c r="B196" s="154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</row>
    <row r="197" spans="1:24" ht="12.75" customHeight="1" x14ac:dyDescent="0.3">
      <c r="A197" s="140"/>
      <c r="B197" s="154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</row>
    <row r="198" spans="1:24" ht="12.75" customHeight="1" x14ac:dyDescent="0.3">
      <c r="A198" s="140"/>
      <c r="B198" s="154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</row>
    <row r="199" spans="1:24" ht="12.75" customHeight="1" x14ac:dyDescent="0.3">
      <c r="A199" s="140"/>
      <c r="B199" s="154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</row>
    <row r="200" spans="1:24" ht="12.75" customHeight="1" x14ac:dyDescent="0.3">
      <c r="A200" s="140"/>
      <c r="B200" s="154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</row>
    <row r="201" spans="1:24" ht="12.75" customHeight="1" x14ac:dyDescent="0.3">
      <c r="A201" s="140"/>
      <c r="B201" s="154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</row>
    <row r="202" spans="1:24" ht="12.75" customHeight="1" x14ac:dyDescent="0.3">
      <c r="A202" s="140"/>
      <c r="B202" s="154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</row>
    <row r="203" spans="1:24" ht="12.75" customHeight="1" x14ac:dyDescent="0.3">
      <c r="A203" s="140"/>
      <c r="B203" s="154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</row>
    <row r="204" spans="1:24" ht="12.75" customHeight="1" x14ac:dyDescent="0.3">
      <c r="A204" s="140"/>
      <c r="B204" s="154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</row>
    <row r="205" spans="1:24" ht="12.75" customHeight="1" x14ac:dyDescent="0.3">
      <c r="A205" s="140"/>
      <c r="B205" s="154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</row>
    <row r="206" spans="1:24" ht="12.75" customHeight="1" x14ac:dyDescent="0.3">
      <c r="A206" s="140"/>
      <c r="B206" s="154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</row>
    <row r="207" spans="1:24" ht="12.75" customHeight="1" x14ac:dyDescent="0.3">
      <c r="A207" s="140"/>
      <c r="B207" s="154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</row>
    <row r="208" spans="1:24" ht="12.75" customHeight="1" x14ac:dyDescent="0.3">
      <c r="A208" s="140"/>
      <c r="B208" s="154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</row>
    <row r="209" spans="1:24" ht="12.75" customHeight="1" x14ac:dyDescent="0.3">
      <c r="A209" s="140"/>
      <c r="B209" s="154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</row>
    <row r="210" spans="1:24" ht="12.75" customHeight="1" x14ac:dyDescent="0.3">
      <c r="A210" s="140"/>
      <c r="B210" s="154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</row>
    <row r="211" spans="1:24" ht="12.75" customHeight="1" x14ac:dyDescent="0.3">
      <c r="A211" s="140"/>
      <c r="B211" s="154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</row>
    <row r="212" spans="1:24" ht="12.75" customHeight="1" x14ac:dyDescent="0.3">
      <c r="A212" s="140"/>
      <c r="B212" s="154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</row>
    <row r="213" spans="1:24" ht="12.75" customHeight="1" x14ac:dyDescent="0.3">
      <c r="A213" s="140"/>
      <c r="B213" s="154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</row>
    <row r="214" spans="1:24" ht="12.75" customHeight="1" x14ac:dyDescent="0.3">
      <c r="A214" s="140"/>
      <c r="B214" s="154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</row>
    <row r="215" spans="1:24" ht="12.75" customHeight="1" x14ac:dyDescent="0.3">
      <c r="A215" s="140"/>
      <c r="B215" s="154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</row>
    <row r="216" spans="1:24" ht="12.75" customHeight="1" x14ac:dyDescent="0.3">
      <c r="A216" s="140"/>
      <c r="B216" s="154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</row>
    <row r="217" spans="1:24" ht="12.75" customHeight="1" x14ac:dyDescent="0.3">
      <c r="A217" s="140"/>
      <c r="B217" s="154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</row>
    <row r="218" spans="1:24" ht="12.75" customHeight="1" x14ac:dyDescent="0.3">
      <c r="A218" s="140"/>
      <c r="B218" s="154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</row>
    <row r="219" spans="1:24" ht="12.75" customHeight="1" x14ac:dyDescent="0.3">
      <c r="A219" s="140"/>
      <c r="B219" s="154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</row>
    <row r="220" spans="1:24" ht="12.75" customHeight="1" x14ac:dyDescent="0.3">
      <c r="A220" s="140"/>
      <c r="B220" s="154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</row>
    <row r="221" spans="1:24" ht="12.75" customHeight="1" x14ac:dyDescent="0.3">
      <c r="A221" s="140"/>
      <c r="B221" s="154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</row>
    <row r="222" spans="1:24" ht="12.75" customHeight="1" x14ac:dyDescent="0.3">
      <c r="A222" s="140"/>
      <c r="B222" s="154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</row>
    <row r="223" spans="1:24" ht="12.75" customHeight="1" x14ac:dyDescent="0.3">
      <c r="A223" s="140"/>
      <c r="B223" s="154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</row>
    <row r="224" spans="1:24" ht="12.75" customHeight="1" x14ac:dyDescent="0.3">
      <c r="A224" s="140"/>
      <c r="B224" s="154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</row>
    <row r="225" spans="1:24" ht="12.75" customHeight="1" x14ac:dyDescent="0.3">
      <c r="A225" s="140"/>
      <c r="B225" s="154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</row>
    <row r="226" spans="1:24" ht="12.75" customHeight="1" x14ac:dyDescent="0.3">
      <c r="A226" s="140"/>
      <c r="B226" s="154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</row>
    <row r="227" spans="1:24" ht="12.75" customHeight="1" x14ac:dyDescent="0.3">
      <c r="A227" s="140"/>
      <c r="B227" s="154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</row>
    <row r="228" spans="1:24" ht="12.75" customHeight="1" x14ac:dyDescent="0.3">
      <c r="A228" s="140"/>
      <c r="B228" s="154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</row>
    <row r="229" spans="1:24" ht="12.75" customHeight="1" x14ac:dyDescent="0.3">
      <c r="A229" s="140"/>
      <c r="B229" s="154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</row>
    <row r="230" spans="1:24" ht="12.75" customHeight="1" x14ac:dyDescent="0.3">
      <c r="A230" s="140"/>
      <c r="B230" s="154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</row>
    <row r="231" spans="1:24" ht="12.75" customHeight="1" x14ac:dyDescent="0.3">
      <c r="A231" s="140"/>
      <c r="B231" s="154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</row>
    <row r="232" spans="1:24" ht="12.75" customHeight="1" x14ac:dyDescent="0.3">
      <c r="A232" s="140"/>
      <c r="B232" s="154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</row>
    <row r="233" spans="1:24" ht="12.75" customHeight="1" x14ac:dyDescent="0.3">
      <c r="A233" s="140"/>
      <c r="B233" s="154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</row>
    <row r="234" spans="1:24" ht="12.75" customHeight="1" x14ac:dyDescent="0.3">
      <c r="A234" s="140"/>
      <c r="B234" s="154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</row>
    <row r="235" spans="1:24" ht="12.75" customHeight="1" x14ac:dyDescent="0.3">
      <c r="A235" s="140"/>
      <c r="B235" s="154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</row>
    <row r="236" spans="1:24" ht="12.75" customHeight="1" x14ac:dyDescent="0.3">
      <c r="A236" s="140"/>
      <c r="B236" s="154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</row>
    <row r="237" spans="1:24" ht="12.75" customHeight="1" x14ac:dyDescent="0.3">
      <c r="A237" s="140"/>
      <c r="B237" s="154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</row>
    <row r="238" spans="1:24" ht="12.75" customHeight="1" x14ac:dyDescent="0.3">
      <c r="A238" s="140"/>
      <c r="B238" s="154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</row>
    <row r="239" spans="1:24" ht="12.75" customHeight="1" x14ac:dyDescent="0.3">
      <c r="A239" s="140"/>
      <c r="B239" s="154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</row>
    <row r="240" spans="1:24" ht="12.75" customHeight="1" x14ac:dyDescent="0.3">
      <c r="A240" s="140"/>
      <c r="B240" s="154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</row>
    <row r="241" spans="1:24" ht="12.75" customHeight="1" x14ac:dyDescent="0.3">
      <c r="A241" s="140"/>
      <c r="B241" s="154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</row>
    <row r="242" spans="1:24" ht="12.75" customHeight="1" x14ac:dyDescent="0.3">
      <c r="A242" s="140"/>
      <c r="B242" s="154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</row>
    <row r="243" spans="1:24" ht="12.75" customHeight="1" x14ac:dyDescent="0.3">
      <c r="A243" s="140"/>
      <c r="B243" s="154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</row>
    <row r="244" spans="1:24" ht="12.75" customHeight="1" x14ac:dyDescent="0.3">
      <c r="A244" s="140"/>
      <c r="B244" s="154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</row>
    <row r="245" spans="1:24" ht="12.75" customHeight="1" x14ac:dyDescent="0.3">
      <c r="A245" s="140"/>
      <c r="B245" s="154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</row>
    <row r="246" spans="1:24" ht="12.75" customHeight="1" x14ac:dyDescent="0.3">
      <c r="A246" s="140"/>
      <c r="B246" s="154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</row>
    <row r="247" spans="1:24" ht="12.75" customHeight="1" x14ac:dyDescent="0.3">
      <c r="A247" s="140"/>
      <c r="B247" s="154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</row>
    <row r="248" spans="1:24" ht="12.75" customHeight="1" x14ac:dyDescent="0.3">
      <c r="A248" s="140"/>
      <c r="B248" s="154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</row>
    <row r="249" spans="1:24" ht="12.75" customHeight="1" x14ac:dyDescent="0.3">
      <c r="A249" s="140"/>
      <c r="B249" s="154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</row>
    <row r="250" spans="1:24" ht="12.75" customHeight="1" x14ac:dyDescent="0.3">
      <c r="A250" s="140"/>
      <c r="B250" s="154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</row>
    <row r="251" spans="1:24" ht="12.75" customHeight="1" x14ac:dyDescent="0.3">
      <c r="A251" s="140"/>
      <c r="B251" s="154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</row>
    <row r="252" spans="1:24" ht="12.75" customHeight="1" x14ac:dyDescent="0.3">
      <c r="A252" s="140"/>
      <c r="B252" s="154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</row>
    <row r="253" spans="1:24" ht="12.75" customHeight="1" x14ac:dyDescent="0.3">
      <c r="A253" s="140"/>
      <c r="B253" s="154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</row>
    <row r="254" spans="1:24" ht="12.75" customHeight="1" x14ac:dyDescent="0.3">
      <c r="A254" s="140"/>
      <c r="B254" s="154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</row>
    <row r="255" spans="1:24" ht="12.75" customHeight="1" x14ac:dyDescent="0.3">
      <c r="A255" s="140"/>
      <c r="B255" s="154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</row>
    <row r="256" spans="1:24" ht="12.75" customHeight="1" x14ac:dyDescent="0.3">
      <c r="A256" s="140"/>
      <c r="B256" s="154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</row>
    <row r="257" spans="1:24" ht="12.75" customHeight="1" x14ac:dyDescent="0.3">
      <c r="A257" s="140"/>
      <c r="B257" s="154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</row>
    <row r="258" spans="1:24" ht="12.75" customHeight="1" x14ac:dyDescent="0.3">
      <c r="A258" s="140"/>
      <c r="B258" s="154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</row>
    <row r="259" spans="1:24" ht="12.75" customHeight="1" x14ac:dyDescent="0.3">
      <c r="A259" s="140"/>
      <c r="B259" s="154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</row>
    <row r="260" spans="1:24" ht="12.75" customHeight="1" x14ac:dyDescent="0.3">
      <c r="A260" s="140"/>
      <c r="B260" s="154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</row>
    <row r="261" spans="1:24" ht="12.75" customHeight="1" x14ac:dyDescent="0.3">
      <c r="A261" s="140"/>
      <c r="B261" s="154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</row>
    <row r="262" spans="1:24" ht="12.75" customHeight="1" x14ac:dyDescent="0.3">
      <c r="A262" s="140"/>
      <c r="B262" s="154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</row>
    <row r="263" spans="1:24" ht="12.75" customHeight="1" x14ac:dyDescent="0.3">
      <c r="A263" s="140"/>
      <c r="B263" s="154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</row>
    <row r="264" spans="1:24" ht="12.75" customHeight="1" x14ac:dyDescent="0.3">
      <c r="A264" s="140"/>
      <c r="B264" s="154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</row>
    <row r="265" spans="1:24" ht="12.75" customHeight="1" x14ac:dyDescent="0.3">
      <c r="A265" s="140"/>
      <c r="B265" s="154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</row>
    <row r="266" spans="1:24" ht="12.75" customHeight="1" x14ac:dyDescent="0.3">
      <c r="A266" s="140"/>
      <c r="B266" s="154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</row>
    <row r="267" spans="1:24" ht="12.75" customHeight="1" x14ac:dyDescent="0.3">
      <c r="A267" s="140"/>
      <c r="B267" s="154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</row>
    <row r="268" spans="1:24" ht="12.75" customHeight="1" x14ac:dyDescent="0.3">
      <c r="A268" s="140"/>
      <c r="B268" s="154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</row>
    <row r="269" spans="1:24" ht="12.75" customHeight="1" x14ac:dyDescent="0.3">
      <c r="A269" s="140"/>
      <c r="B269" s="154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</row>
    <row r="270" spans="1:24" ht="12.75" customHeight="1" x14ac:dyDescent="0.3">
      <c r="A270" s="140"/>
      <c r="B270" s="154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</row>
    <row r="271" spans="1:24" ht="12.75" customHeight="1" x14ac:dyDescent="0.3">
      <c r="A271" s="140"/>
      <c r="B271" s="154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</row>
    <row r="272" spans="1:24" ht="12.75" customHeight="1" x14ac:dyDescent="0.3">
      <c r="A272" s="140"/>
      <c r="B272" s="154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</row>
    <row r="273" spans="1:24" ht="12.75" customHeight="1" x14ac:dyDescent="0.3">
      <c r="A273" s="140"/>
      <c r="B273" s="154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</row>
    <row r="274" spans="1:24" ht="12.75" customHeight="1" x14ac:dyDescent="0.3">
      <c r="A274" s="140"/>
      <c r="B274" s="154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</row>
    <row r="275" spans="1:24" ht="12.75" customHeight="1" x14ac:dyDescent="0.3">
      <c r="A275" s="140"/>
      <c r="B275" s="154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</row>
    <row r="276" spans="1:24" ht="12.75" customHeight="1" x14ac:dyDescent="0.3">
      <c r="A276" s="140"/>
      <c r="B276" s="154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</row>
    <row r="277" spans="1:24" ht="12.75" customHeight="1" x14ac:dyDescent="0.3">
      <c r="A277" s="140"/>
      <c r="B277" s="154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</row>
    <row r="278" spans="1:24" ht="12.75" customHeight="1" x14ac:dyDescent="0.3">
      <c r="A278" s="140"/>
      <c r="B278" s="154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</row>
    <row r="279" spans="1:24" ht="12.75" customHeight="1" x14ac:dyDescent="0.3">
      <c r="A279" s="140"/>
      <c r="B279" s="154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</row>
    <row r="280" spans="1:24" ht="12.75" customHeight="1" x14ac:dyDescent="0.3">
      <c r="A280" s="140"/>
      <c r="B280" s="154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</row>
    <row r="281" spans="1:24" ht="12.75" customHeight="1" x14ac:dyDescent="0.3">
      <c r="A281" s="140"/>
      <c r="B281" s="154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</row>
    <row r="282" spans="1:24" ht="12.75" customHeight="1" x14ac:dyDescent="0.3">
      <c r="A282" s="140"/>
      <c r="B282" s="154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</row>
    <row r="283" spans="1:24" ht="12.75" customHeight="1" x14ac:dyDescent="0.3">
      <c r="A283" s="140"/>
      <c r="B283" s="154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</row>
    <row r="284" spans="1:24" ht="12.75" customHeight="1" x14ac:dyDescent="0.3">
      <c r="A284" s="140"/>
      <c r="B284" s="154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</row>
    <row r="285" spans="1:24" ht="12.75" customHeight="1" x14ac:dyDescent="0.3">
      <c r="A285" s="140"/>
      <c r="B285" s="154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</row>
    <row r="286" spans="1:24" ht="12.75" customHeight="1" x14ac:dyDescent="0.3">
      <c r="A286" s="140"/>
      <c r="B286" s="154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</row>
    <row r="287" spans="1:24" ht="12.75" customHeight="1" x14ac:dyDescent="0.3">
      <c r="A287" s="140"/>
      <c r="B287" s="154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</row>
    <row r="288" spans="1:24" ht="12.75" customHeight="1" x14ac:dyDescent="0.3">
      <c r="A288" s="140"/>
      <c r="B288" s="154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</row>
    <row r="289" spans="1:24" ht="12.75" customHeight="1" x14ac:dyDescent="0.3">
      <c r="A289" s="140"/>
      <c r="B289" s="154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</row>
    <row r="290" spans="1:24" ht="12.75" customHeight="1" x14ac:dyDescent="0.3">
      <c r="A290" s="140"/>
      <c r="B290" s="154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</row>
    <row r="291" spans="1:24" ht="12.75" customHeight="1" x14ac:dyDescent="0.3">
      <c r="A291" s="140"/>
      <c r="B291" s="154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</row>
    <row r="292" spans="1:24" ht="12.75" customHeight="1" x14ac:dyDescent="0.3">
      <c r="A292" s="140"/>
      <c r="B292" s="154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</row>
    <row r="293" spans="1:24" ht="12.75" customHeight="1" x14ac:dyDescent="0.3">
      <c r="A293" s="140"/>
      <c r="B293" s="154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</row>
    <row r="294" spans="1:24" ht="12.75" customHeight="1" x14ac:dyDescent="0.3">
      <c r="A294" s="140"/>
      <c r="B294" s="154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</row>
    <row r="295" spans="1:24" ht="12.75" customHeight="1" x14ac:dyDescent="0.3">
      <c r="A295" s="140"/>
      <c r="B295" s="154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</row>
    <row r="296" spans="1:24" ht="12.75" customHeight="1" x14ac:dyDescent="0.3">
      <c r="A296" s="140"/>
      <c r="B296" s="154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</row>
    <row r="297" spans="1:24" ht="12.75" customHeight="1" x14ac:dyDescent="0.3">
      <c r="A297" s="140"/>
      <c r="B297" s="154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</row>
    <row r="298" spans="1:24" ht="12.75" customHeight="1" x14ac:dyDescent="0.3">
      <c r="A298" s="140"/>
      <c r="B298" s="154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</row>
    <row r="299" spans="1:24" ht="12.75" customHeight="1" x14ac:dyDescent="0.3">
      <c r="A299" s="140"/>
      <c r="B299" s="154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</row>
    <row r="300" spans="1:24" ht="12.75" customHeight="1" x14ac:dyDescent="0.3">
      <c r="A300" s="140"/>
      <c r="B300" s="154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</row>
    <row r="301" spans="1:24" ht="12.75" customHeight="1" x14ac:dyDescent="0.3">
      <c r="A301" s="140"/>
      <c r="B301" s="154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</row>
    <row r="302" spans="1:24" ht="12.75" customHeight="1" x14ac:dyDescent="0.3">
      <c r="A302" s="140"/>
      <c r="B302" s="154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</row>
    <row r="303" spans="1:24" ht="12.75" customHeight="1" x14ac:dyDescent="0.3">
      <c r="A303" s="140"/>
      <c r="B303" s="154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</row>
    <row r="304" spans="1:24" ht="12.75" customHeight="1" x14ac:dyDescent="0.3">
      <c r="A304" s="140"/>
      <c r="B304" s="154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</row>
    <row r="305" spans="1:24" ht="12.75" customHeight="1" x14ac:dyDescent="0.3">
      <c r="A305" s="140"/>
      <c r="B305" s="154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</row>
    <row r="306" spans="1:24" ht="12.75" customHeight="1" x14ac:dyDescent="0.3">
      <c r="A306" s="140"/>
      <c r="B306" s="154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</row>
    <row r="307" spans="1:24" ht="12.75" customHeight="1" x14ac:dyDescent="0.3">
      <c r="A307" s="140"/>
      <c r="B307" s="154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</row>
    <row r="308" spans="1:24" ht="12.75" customHeight="1" x14ac:dyDescent="0.3">
      <c r="A308" s="140"/>
      <c r="B308" s="154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</row>
    <row r="309" spans="1:24" ht="12.75" customHeight="1" x14ac:dyDescent="0.3">
      <c r="A309" s="140"/>
      <c r="B309" s="154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</row>
    <row r="310" spans="1:24" ht="12.75" customHeight="1" x14ac:dyDescent="0.3">
      <c r="A310" s="140"/>
      <c r="B310" s="154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</row>
    <row r="311" spans="1:24" ht="12.75" customHeight="1" x14ac:dyDescent="0.3">
      <c r="A311" s="140"/>
      <c r="B311" s="154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</row>
    <row r="312" spans="1:24" ht="12.75" customHeight="1" x14ac:dyDescent="0.3">
      <c r="A312" s="140"/>
      <c r="B312" s="154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</row>
    <row r="313" spans="1:24" ht="12.75" customHeight="1" x14ac:dyDescent="0.3">
      <c r="A313" s="140"/>
      <c r="B313" s="154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</row>
    <row r="314" spans="1:24" ht="12.75" customHeight="1" x14ac:dyDescent="0.3">
      <c r="A314" s="140"/>
      <c r="B314" s="154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</row>
    <row r="315" spans="1:24" ht="12.75" customHeight="1" x14ac:dyDescent="0.3">
      <c r="A315" s="140"/>
      <c r="B315" s="154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</row>
    <row r="316" spans="1:24" ht="12.75" customHeight="1" x14ac:dyDescent="0.3">
      <c r="A316" s="140"/>
      <c r="B316" s="154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</row>
    <row r="317" spans="1:24" ht="12.75" customHeight="1" x14ac:dyDescent="0.3">
      <c r="A317" s="140"/>
      <c r="B317" s="154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</row>
    <row r="318" spans="1:24" ht="12.75" customHeight="1" x14ac:dyDescent="0.3">
      <c r="A318" s="140"/>
      <c r="B318" s="154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</row>
    <row r="319" spans="1:24" ht="12.75" customHeight="1" x14ac:dyDescent="0.3">
      <c r="A319" s="140"/>
      <c r="B319" s="154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</row>
    <row r="320" spans="1:24" ht="12.75" customHeight="1" x14ac:dyDescent="0.3">
      <c r="A320" s="140"/>
      <c r="B320" s="154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</row>
    <row r="321" spans="1:24" ht="12.75" customHeight="1" x14ac:dyDescent="0.3">
      <c r="A321" s="140"/>
      <c r="B321" s="154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</row>
    <row r="322" spans="1:24" ht="12.75" customHeight="1" x14ac:dyDescent="0.3">
      <c r="A322" s="140"/>
      <c r="B322" s="154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</row>
    <row r="323" spans="1:24" ht="12.75" customHeight="1" x14ac:dyDescent="0.3">
      <c r="A323" s="140"/>
      <c r="B323" s="154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</row>
    <row r="324" spans="1:24" ht="12.75" customHeight="1" x14ac:dyDescent="0.3">
      <c r="A324" s="140"/>
      <c r="B324" s="154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</row>
    <row r="325" spans="1:24" ht="12.75" customHeight="1" x14ac:dyDescent="0.3">
      <c r="A325" s="140"/>
      <c r="B325" s="154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</row>
    <row r="326" spans="1:24" ht="12.75" customHeight="1" x14ac:dyDescent="0.3">
      <c r="A326" s="140"/>
      <c r="B326" s="154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</row>
    <row r="327" spans="1:24" ht="12.75" customHeight="1" x14ac:dyDescent="0.3">
      <c r="A327" s="140"/>
      <c r="B327" s="154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</row>
    <row r="328" spans="1:24" ht="12.75" customHeight="1" x14ac:dyDescent="0.3">
      <c r="A328" s="140"/>
      <c r="B328" s="154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</row>
    <row r="329" spans="1:24" ht="12.75" customHeight="1" x14ac:dyDescent="0.3">
      <c r="A329" s="140"/>
      <c r="B329" s="154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</row>
    <row r="330" spans="1:24" ht="12.75" customHeight="1" x14ac:dyDescent="0.3">
      <c r="A330" s="140"/>
      <c r="B330" s="154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</row>
    <row r="331" spans="1:24" ht="12.75" customHeight="1" x14ac:dyDescent="0.3">
      <c r="A331" s="140"/>
      <c r="B331" s="154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</row>
    <row r="332" spans="1:24" ht="12.75" customHeight="1" x14ac:dyDescent="0.3">
      <c r="A332" s="140"/>
      <c r="B332" s="154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</row>
    <row r="333" spans="1:24" ht="12.75" customHeight="1" x14ac:dyDescent="0.3">
      <c r="A333" s="140"/>
      <c r="B333" s="154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</row>
    <row r="334" spans="1:24" ht="12.75" customHeight="1" x14ac:dyDescent="0.3">
      <c r="A334" s="140"/>
      <c r="B334" s="154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</row>
    <row r="335" spans="1:24" ht="12.75" customHeight="1" x14ac:dyDescent="0.3">
      <c r="A335" s="140"/>
      <c r="B335" s="154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</row>
    <row r="336" spans="1:24" ht="12.75" customHeight="1" x14ac:dyDescent="0.3">
      <c r="A336" s="140"/>
      <c r="B336" s="154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</row>
    <row r="337" spans="1:24" ht="12.75" customHeight="1" x14ac:dyDescent="0.3">
      <c r="A337" s="140"/>
      <c r="B337" s="154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</row>
    <row r="338" spans="1:24" ht="12.75" customHeight="1" x14ac:dyDescent="0.3">
      <c r="A338" s="140"/>
      <c r="B338" s="154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</row>
    <row r="339" spans="1:24" ht="12.75" customHeight="1" x14ac:dyDescent="0.3">
      <c r="A339" s="140"/>
      <c r="B339" s="154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</row>
    <row r="340" spans="1:24" ht="12.75" customHeight="1" x14ac:dyDescent="0.3">
      <c r="A340" s="140"/>
      <c r="B340" s="154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</row>
    <row r="341" spans="1:24" ht="12.75" customHeight="1" x14ac:dyDescent="0.3">
      <c r="A341" s="140"/>
      <c r="B341" s="154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</row>
    <row r="342" spans="1:24" ht="12.75" customHeight="1" x14ac:dyDescent="0.3">
      <c r="A342" s="140"/>
      <c r="B342" s="154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</row>
    <row r="343" spans="1:24" ht="12.75" customHeight="1" x14ac:dyDescent="0.3">
      <c r="A343" s="140"/>
      <c r="B343" s="154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</row>
    <row r="344" spans="1:24" ht="12.75" customHeight="1" x14ac:dyDescent="0.3">
      <c r="A344" s="140"/>
      <c r="B344" s="154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</row>
    <row r="345" spans="1:24" ht="12.75" customHeight="1" x14ac:dyDescent="0.3">
      <c r="A345" s="140"/>
      <c r="B345" s="154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</row>
    <row r="346" spans="1:24" ht="12.75" customHeight="1" x14ac:dyDescent="0.3">
      <c r="A346" s="140"/>
      <c r="B346" s="154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</row>
    <row r="347" spans="1:24" ht="12.75" customHeight="1" x14ac:dyDescent="0.3">
      <c r="A347" s="140"/>
      <c r="B347" s="154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</row>
    <row r="348" spans="1:24" ht="12.75" customHeight="1" x14ac:dyDescent="0.3">
      <c r="A348" s="140"/>
      <c r="B348" s="154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</row>
    <row r="349" spans="1:24" ht="12.75" customHeight="1" x14ac:dyDescent="0.3">
      <c r="A349" s="140"/>
      <c r="B349" s="154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</row>
    <row r="350" spans="1:24" ht="12.75" customHeight="1" x14ac:dyDescent="0.3">
      <c r="A350" s="140"/>
      <c r="B350" s="154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</row>
    <row r="351" spans="1:24" ht="12.75" customHeight="1" x14ac:dyDescent="0.3">
      <c r="A351" s="140"/>
      <c r="B351" s="154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</row>
    <row r="352" spans="1:24" ht="12.75" customHeight="1" x14ac:dyDescent="0.3">
      <c r="A352" s="140"/>
      <c r="B352" s="154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</row>
    <row r="353" spans="1:24" ht="12.75" customHeight="1" x14ac:dyDescent="0.3">
      <c r="A353" s="140"/>
      <c r="B353" s="154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</row>
    <row r="354" spans="1:24" ht="12.75" customHeight="1" x14ac:dyDescent="0.3">
      <c r="A354" s="140"/>
      <c r="B354" s="154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</row>
    <row r="355" spans="1:24" ht="12.75" customHeight="1" x14ac:dyDescent="0.3">
      <c r="A355" s="140"/>
      <c r="B355" s="154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</row>
    <row r="356" spans="1:24" ht="12.75" customHeight="1" x14ac:dyDescent="0.3">
      <c r="A356" s="140"/>
      <c r="B356" s="154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</row>
    <row r="357" spans="1:24" ht="12.75" customHeight="1" x14ac:dyDescent="0.3">
      <c r="A357" s="140"/>
      <c r="B357" s="154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</row>
    <row r="358" spans="1:24" ht="12.75" customHeight="1" x14ac:dyDescent="0.3">
      <c r="A358" s="140"/>
      <c r="B358" s="154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</row>
    <row r="359" spans="1:24" ht="12.75" customHeight="1" x14ac:dyDescent="0.3">
      <c r="A359" s="140"/>
      <c r="B359" s="154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</row>
    <row r="360" spans="1:24" ht="12.75" customHeight="1" x14ac:dyDescent="0.3">
      <c r="A360" s="140"/>
      <c r="B360" s="154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</row>
    <row r="361" spans="1:24" ht="12.75" customHeight="1" x14ac:dyDescent="0.3">
      <c r="A361" s="140"/>
      <c r="B361" s="154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</row>
    <row r="362" spans="1:24" ht="12.75" customHeight="1" x14ac:dyDescent="0.3">
      <c r="A362" s="140"/>
      <c r="B362" s="154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</row>
    <row r="363" spans="1:24" ht="12.75" customHeight="1" x14ac:dyDescent="0.3">
      <c r="A363" s="140"/>
      <c r="B363" s="154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</row>
    <row r="364" spans="1:24" ht="12.75" customHeight="1" x14ac:dyDescent="0.3">
      <c r="A364" s="140"/>
      <c r="B364" s="154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</row>
    <row r="365" spans="1:24" ht="12.75" customHeight="1" x14ac:dyDescent="0.3">
      <c r="A365" s="140"/>
      <c r="B365" s="154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</row>
    <row r="366" spans="1:24" ht="12.75" customHeight="1" x14ac:dyDescent="0.3">
      <c r="A366" s="140"/>
      <c r="B366" s="154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</row>
    <row r="367" spans="1:24" ht="12.75" customHeight="1" x14ac:dyDescent="0.3">
      <c r="A367" s="140"/>
      <c r="B367" s="154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</row>
    <row r="368" spans="1:24" ht="12.75" customHeight="1" x14ac:dyDescent="0.3">
      <c r="A368" s="140"/>
      <c r="B368" s="154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</row>
    <row r="369" spans="1:24" ht="12.75" customHeight="1" x14ac:dyDescent="0.3">
      <c r="A369" s="140"/>
      <c r="B369" s="154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</row>
    <row r="370" spans="1:24" ht="12.75" customHeight="1" x14ac:dyDescent="0.3">
      <c r="A370" s="140"/>
      <c r="B370" s="154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</row>
    <row r="371" spans="1:24" ht="12.75" customHeight="1" x14ac:dyDescent="0.3">
      <c r="A371" s="140"/>
      <c r="B371" s="154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</row>
    <row r="372" spans="1:24" ht="12.75" customHeight="1" x14ac:dyDescent="0.3">
      <c r="A372" s="140"/>
      <c r="B372" s="154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</row>
    <row r="373" spans="1:24" ht="12.75" customHeight="1" x14ac:dyDescent="0.3">
      <c r="A373" s="140"/>
      <c r="B373" s="154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</row>
    <row r="374" spans="1:24" ht="12.75" customHeight="1" x14ac:dyDescent="0.3">
      <c r="A374" s="140"/>
      <c r="B374" s="154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</row>
    <row r="375" spans="1:24" ht="12.75" customHeight="1" x14ac:dyDescent="0.3">
      <c r="A375" s="140"/>
      <c r="B375" s="154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</row>
    <row r="376" spans="1:24" ht="12.75" customHeight="1" x14ac:dyDescent="0.3">
      <c r="A376" s="140"/>
      <c r="B376" s="154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</row>
    <row r="377" spans="1:24" ht="12.75" customHeight="1" x14ac:dyDescent="0.3">
      <c r="A377" s="140"/>
      <c r="B377" s="154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</row>
    <row r="378" spans="1:24" ht="12.75" customHeight="1" x14ac:dyDescent="0.3">
      <c r="A378" s="140"/>
      <c r="B378" s="154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</row>
    <row r="379" spans="1:24" ht="12.75" customHeight="1" x14ac:dyDescent="0.3">
      <c r="A379" s="140"/>
      <c r="B379" s="154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</row>
    <row r="380" spans="1:24" ht="12.75" customHeight="1" x14ac:dyDescent="0.3">
      <c r="A380" s="140"/>
      <c r="B380" s="154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</row>
    <row r="381" spans="1:24" ht="12.75" customHeight="1" x14ac:dyDescent="0.3">
      <c r="A381" s="140"/>
      <c r="B381" s="154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</row>
    <row r="382" spans="1:24" ht="12.75" customHeight="1" x14ac:dyDescent="0.3">
      <c r="A382" s="140"/>
      <c r="B382" s="154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</row>
    <row r="383" spans="1:24" ht="12.75" customHeight="1" x14ac:dyDescent="0.3">
      <c r="A383" s="140"/>
      <c r="B383" s="154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</row>
    <row r="384" spans="1:24" ht="12.75" customHeight="1" x14ac:dyDescent="0.3">
      <c r="A384" s="140"/>
      <c r="B384" s="154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</row>
    <row r="385" spans="1:24" ht="12.75" customHeight="1" x14ac:dyDescent="0.3">
      <c r="A385" s="140"/>
      <c r="B385" s="154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</row>
    <row r="386" spans="1:24" ht="12.75" customHeight="1" x14ac:dyDescent="0.3">
      <c r="A386" s="140"/>
      <c r="B386" s="154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</row>
    <row r="387" spans="1:24" ht="12.75" customHeight="1" x14ac:dyDescent="0.3">
      <c r="A387" s="140"/>
      <c r="B387" s="154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</row>
    <row r="388" spans="1:24" ht="12.75" customHeight="1" x14ac:dyDescent="0.3">
      <c r="A388" s="140"/>
      <c r="B388" s="154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</row>
    <row r="389" spans="1:24" ht="12.75" customHeight="1" x14ac:dyDescent="0.3">
      <c r="A389" s="140"/>
      <c r="B389" s="154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</row>
    <row r="390" spans="1:24" ht="12.75" customHeight="1" x14ac:dyDescent="0.3">
      <c r="A390" s="140"/>
      <c r="B390" s="154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</row>
    <row r="391" spans="1:24" ht="12.75" customHeight="1" x14ac:dyDescent="0.3">
      <c r="A391" s="140"/>
      <c r="B391" s="154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</row>
    <row r="392" spans="1:24" ht="12.75" customHeight="1" x14ac:dyDescent="0.3">
      <c r="A392" s="140"/>
      <c r="B392" s="154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</row>
    <row r="393" spans="1:24" ht="12.75" customHeight="1" x14ac:dyDescent="0.3">
      <c r="A393" s="140"/>
      <c r="B393" s="154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</row>
    <row r="394" spans="1:24" ht="12.75" customHeight="1" x14ac:dyDescent="0.3">
      <c r="A394" s="140"/>
      <c r="B394" s="154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</row>
    <row r="395" spans="1:24" ht="12.75" customHeight="1" x14ac:dyDescent="0.3">
      <c r="A395" s="140"/>
      <c r="B395" s="154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</row>
    <row r="396" spans="1:24" ht="12.75" customHeight="1" x14ac:dyDescent="0.3">
      <c r="A396" s="140"/>
      <c r="B396" s="154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</row>
    <row r="397" spans="1:24" ht="12.75" customHeight="1" x14ac:dyDescent="0.3">
      <c r="A397" s="140"/>
      <c r="B397" s="154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</row>
    <row r="398" spans="1:24" ht="12.75" customHeight="1" x14ac:dyDescent="0.3">
      <c r="A398" s="140"/>
      <c r="B398" s="154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</row>
    <row r="399" spans="1:24" ht="12.75" customHeight="1" x14ac:dyDescent="0.3">
      <c r="A399" s="140"/>
      <c r="B399" s="154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</row>
    <row r="400" spans="1:24" ht="12.75" customHeight="1" x14ac:dyDescent="0.3">
      <c r="A400" s="140"/>
      <c r="B400" s="154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</row>
    <row r="401" spans="1:24" ht="12.75" customHeight="1" x14ac:dyDescent="0.3">
      <c r="A401" s="140"/>
      <c r="B401" s="154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</row>
    <row r="402" spans="1:24" ht="12.75" customHeight="1" x14ac:dyDescent="0.3">
      <c r="A402" s="140"/>
      <c r="B402" s="154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</row>
    <row r="403" spans="1:24" ht="12.75" customHeight="1" x14ac:dyDescent="0.3">
      <c r="A403" s="140"/>
      <c r="B403" s="154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</row>
    <row r="404" spans="1:24" ht="12.75" customHeight="1" x14ac:dyDescent="0.3">
      <c r="A404" s="140"/>
      <c r="B404" s="154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</row>
    <row r="405" spans="1:24" ht="12.75" customHeight="1" x14ac:dyDescent="0.3">
      <c r="A405" s="140"/>
      <c r="B405" s="154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</row>
    <row r="406" spans="1:24" ht="12.75" customHeight="1" x14ac:dyDescent="0.3">
      <c r="A406" s="140"/>
      <c r="B406" s="154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</row>
    <row r="407" spans="1:24" ht="12.75" customHeight="1" x14ac:dyDescent="0.3">
      <c r="A407" s="140"/>
      <c r="B407" s="154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</row>
    <row r="408" spans="1:24" ht="12.75" customHeight="1" x14ac:dyDescent="0.3">
      <c r="A408" s="140"/>
      <c r="B408" s="154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</row>
    <row r="409" spans="1:24" ht="12.75" customHeight="1" x14ac:dyDescent="0.3">
      <c r="A409" s="140"/>
      <c r="B409" s="154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</row>
    <row r="410" spans="1:24" ht="12.75" customHeight="1" x14ac:dyDescent="0.3">
      <c r="A410" s="140"/>
      <c r="B410" s="154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</row>
    <row r="411" spans="1:24" ht="12.75" customHeight="1" x14ac:dyDescent="0.3">
      <c r="A411" s="140"/>
      <c r="B411" s="154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</row>
    <row r="412" spans="1:24" ht="12.75" customHeight="1" x14ac:dyDescent="0.3">
      <c r="A412" s="140"/>
      <c r="B412" s="154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</row>
    <row r="413" spans="1:24" ht="12.75" customHeight="1" x14ac:dyDescent="0.3">
      <c r="A413" s="140"/>
      <c r="B413" s="154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</row>
    <row r="414" spans="1:24" ht="12.75" customHeight="1" x14ac:dyDescent="0.3">
      <c r="A414" s="140"/>
      <c r="B414" s="154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</row>
    <row r="415" spans="1:24" ht="12.75" customHeight="1" x14ac:dyDescent="0.3">
      <c r="A415" s="140"/>
      <c r="B415" s="154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</row>
    <row r="416" spans="1:24" ht="12.75" customHeight="1" x14ac:dyDescent="0.3">
      <c r="A416" s="140"/>
      <c r="B416" s="154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</row>
    <row r="417" spans="1:24" ht="12.75" customHeight="1" x14ac:dyDescent="0.3">
      <c r="A417" s="140"/>
      <c r="B417" s="154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</row>
    <row r="418" spans="1:24" ht="12.75" customHeight="1" x14ac:dyDescent="0.3">
      <c r="A418" s="140"/>
      <c r="B418" s="154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</row>
    <row r="419" spans="1:24" ht="12.75" customHeight="1" x14ac:dyDescent="0.3">
      <c r="A419" s="140"/>
      <c r="B419" s="154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</row>
    <row r="420" spans="1:24" ht="12.75" customHeight="1" x14ac:dyDescent="0.3">
      <c r="A420" s="140"/>
      <c r="B420" s="154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</row>
    <row r="421" spans="1:24" ht="12.75" customHeight="1" x14ac:dyDescent="0.3">
      <c r="A421" s="140"/>
      <c r="B421" s="154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</row>
    <row r="422" spans="1:24" ht="12.75" customHeight="1" x14ac:dyDescent="0.3">
      <c r="A422" s="140"/>
      <c r="B422" s="154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</row>
    <row r="423" spans="1:24" ht="12.75" customHeight="1" x14ac:dyDescent="0.3">
      <c r="A423" s="140"/>
      <c r="B423" s="154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</row>
    <row r="424" spans="1:24" ht="12.75" customHeight="1" x14ac:dyDescent="0.3">
      <c r="A424" s="140"/>
      <c r="B424" s="154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</row>
    <row r="425" spans="1:24" ht="12.75" customHeight="1" x14ac:dyDescent="0.3">
      <c r="A425" s="140"/>
      <c r="B425" s="154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</row>
    <row r="426" spans="1:24" ht="12.75" customHeight="1" x14ac:dyDescent="0.3">
      <c r="A426" s="140"/>
      <c r="B426" s="154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</row>
    <row r="427" spans="1:24" ht="12.75" customHeight="1" x14ac:dyDescent="0.3">
      <c r="A427" s="140"/>
      <c r="B427" s="154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</row>
    <row r="428" spans="1:24" ht="12.75" customHeight="1" x14ac:dyDescent="0.3">
      <c r="A428" s="140"/>
      <c r="B428" s="154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</row>
    <row r="429" spans="1:24" ht="12.75" customHeight="1" x14ac:dyDescent="0.3">
      <c r="A429" s="140"/>
      <c r="B429" s="154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</row>
    <row r="430" spans="1:24" ht="12.75" customHeight="1" x14ac:dyDescent="0.3">
      <c r="A430" s="140"/>
      <c r="B430" s="154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</row>
    <row r="431" spans="1:24" ht="12.75" customHeight="1" x14ac:dyDescent="0.3">
      <c r="A431" s="140"/>
      <c r="B431" s="154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</row>
    <row r="432" spans="1:24" ht="12.75" customHeight="1" x14ac:dyDescent="0.3">
      <c r="A432" s="140"/>
      <c r="B432" s="154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</row>
    <row r="433" spans="1:24" ht="12.75" customHeight="1" x14ac:dyDescent="0.3">
      <c r="A433" s="140"/>
      <c r="B433" s="154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</row>
    <row r="434" spans="1:24" ht="12.75" customHeight="1" x14ac:dyDescent="0.3">
      <c r="A434" s="140"/>
      <c r="B434" s="154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</row>
    <row r="435" spans="1:24" ht="12.75" customHeight="1" x14ac:dyDescent="0.3">
      <c r="A435" s="140"/>
      <c r="B435" s="154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</row>
    <row r="436" spans="1:24" ht="12.75" customHeight="1" x14ac:dyDescent="0.3">
      <c r="A436" s="140"/>
      <c r="B436" s="154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</row>
    <row r="437" spans="1:24" ht="12.75" customHeight="1" x14ac:dyDescent="0.3">
      <c r="A437" s="140"/>
      <c r="B437" s="154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</row>
    <row r="438" spans="1:24" ht="12.75" customHeight="1" x14ac:dyDescent="0.3">
      <c r="A438" s="140"/>
      <c r="B438" s="154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</row>
    <row r="439" spans="1:24" ht="12.75" customHeight="1" x14ac:dyDescent="0.3">
      <c r="A439" s="140"/>
      <c r="B439" s="154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</row>
    <row r="440" spans="1:24" ht="12.75" customHeight="1" x14ac:dyDescent="0.3">
      <c r="A440" s="140"/>
      <c r="B440" s="154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</row>
    <row r="441" spans="1:24" ht="12.75" customHeight="1" x14ac:dyDescent="0.3">
      <c r="A441" s="140"/>
      <c r="B441" s="154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</row>
    <row r="442" spans="1:24" ht="12.75" customHeight="1" x14ac:dyDescent="0.3">
      <c r="A442" s="140"/>
      <c r="B442" s="154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</row>
    <row r="443" spans="1:24" ht="12.75" customHeight="1" x14ac:dyDescent="0.3">
      <c r="A443" s="140"/>
      <c r="B443" s="154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</row>
    <row r="444" spans="1:24" ht="12.75" customHeight="1" x14ac:dyDescent="0.3">
      <c r="A444" s="140"/>
      <c r="B444" s="154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</row>
    <row r="445" spans="1:24" ht="12.75" customHeight="1" x14ac:dyDescent="0.3">
      <c r="A445" s="140"/>
      <c r="B445" s="154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</row>
    <row r="446" spans="1:24" ht="12.75" customHeight="1" x14ac:dyDescent="0.3">
      <c r="A446" s="140"/>
      <c r="B446" s="154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</row>
    <row r="447" spans="1:24" ht="12.75" customHeight="1" x14ac:dyDescent="0.3">
      <c r="A447" s="140"/>
      <c r="B447" s="154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</row>
    <row r="448" spans="1:24" ht="12.75" customHeight="1" x14ac:dyDescent="0.3">
      <c r="A448" s="140"/>
      <c r="B448" s="154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</row>
    <row r="449" spans="1:24" ht="12.75" customHeight="1" x14ac:dyDescent="0.3">
      <c r="A449" s="140"/>
      <c r="B449" s="154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</row>
    <row r="450" spans="1:24" ht="12.75" customHeight="1" x14ac:dyDescent="0.3">
      <c r="A450" s="140"/>
      <c r="B450" s="154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</row>
    <row r="451" spans="1:24" ht="12.75" customHeight="1" x14ac:dyDescent="0.3">
      <c r="A451" s="140"/>
      <c r="B451" s="154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</row>
    <row r="452" spans="1:24" ht="12.75" customHeight="1" x14ac:dyDescent="0.3">
      <c r="A452" s="140"/>
      <c r="B452" s="154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</row>
    <row r="453" spans="1:24" ht="12.75" customHeight="1" x14ac:dyDescent="0.3">
      <c r="A453" s="140"/>
      <c r="B453" s="154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</row>
    <row r="454" spans="1:24" ht="12.75" customHeight="1" x14ac:dyDescent="0.3">
      <c r="A454" s="140"/>
      <c r="B454" s="154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</row>
    <row r="455" spans="1:24" ht="12.75" customHeight="1" x14ac:dyDescent="0.3">
      <c r="A455" s="140"/>
      <c r="B455" s="154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</row>
    <row r="456" spans="1:24" ht="12.75" customHeight="1" x14ac:dyDescent="0.3">
      <c r="A456" s="140"/>
      <c r="B456" s="154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</row>
    <row r="457" spans="1:24" ht="12.75" customHeight="1" x14ac:dyDescent="0.3">
      <c r="A457" s="140"/>
      <c r="B457" s="154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</row>
    <row r="458" spans="1:24" ht="12.75" customHeight="1" x14ac:dyDescent="0.3">
      <c r="A458" s="140"/>
      <c r="B458" s="154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</row>
    <row r="459" spans="1:24" ht="12.75" customHeight="1" x14ac:dyDescent="0.3">
      <c r="A459" s="140"/>
      <c r="B459" s="154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</row>
    <row r="460" spans="1:24" ht="12.75" customHeight="1" x14ac:dyDescent="0.3">
      <c r="A460" s="140"/>
      <c r="B460" s="154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</row>
    <row r="461" spans="1:24" ht="12.75" customHeight="1" x14ac:dyDescent="0.3">
      <c r="A461" s="140"/>
      <c r="B461" s="154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</row>
    <row r="462" spans="1:24" ht="12.75" customHeight="1" x14ac:dyDescent="0.3">
      <c r="A462" s="140"/>
      <c r="B462" s="154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</row>
    <row r="463" spans="1:24" ht="12.75" customHeight="1" x14ac:dyDescent="0.3">
      <c r="A463" s="140"/>
      <c r="B463" s="154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</row>
    <row r="464" spans="1:24" ht="12.75" customHeight="1" x14ac:dyDescent="0.3">
      <c r="A464" s="140"/>
      <c r="B464" s="154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</row>
    <row r="465" spans="1:24" ht="12.75" customHeight="1" x14ac:dyDescent="0.3">
      <c r="A465" s="140"/>
      <c r="B465" s="154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</row>
    <row r="466" spans="1:24" ht="12.75" customHeight="1" x14ac:dyDescent="0.3">
      <c r="A466" s="140"/>
      <c r="B466" s="154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</row>
    <row r="467" spans="1:24" ht="12.75" customHeight="1" x14ac:dyDescent="0.3">
      <c r="A467" s="140"/>
      <c r="B467" s="154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</row>
    <row r="468" spans="1:24" ht="12.75" customHeight="1" x14ac:dyDescent="0.3">
      <c r="A468" s="140"/>
      <c r="B468" s="154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</row>
    <row r="469" spans="1:24" ht="12.75" customHeight="1" x14ac:dyDescent="0.3">
      <c r="A469" s="140"/>
      <c r="B469" s="154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</row>
    <row r="470" spans="1:24" ht="12.75" customHeight="1" x14ac:dyDescent="0.3">
      <c r="A470" s="140"/>
      <c r="B470" s="154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</row>
    <row r="471" spans="1:24" ht="12.75" customHeight="1" x14ac:dyDescent="0.3">
      <c r="A471" s="140"/>
      <c r="B471" s="154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</row>
    <row r="472" spans="1:24" ht="12.75" customHeight="1" x14ac:dyDescent="0.3">
      <c r="A472" s="140"/>
      <c r="B472" s="154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</row>
    <row r="473" spans="1:24" ht="12.75" customHeight="1" x14ac:dyDescent="0.3">
      <c r="A473" s="140"/>
      <c r="B473" s="154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</row>
    <row r="474" spans="1:24" ht="12.75" customHeight="1" x14ac:dyDescent="0.3">
      <c r="A474" s="140"/>
      <c r="B474" s="154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</row>
    <row r="475" spans="1:24" ht="12.75" customHeight="1" x14ac:dyDescent="0.3">
      <c r="A475" s="140"/>
      <c r="B475" s="154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</row>
    <row r="476" spans="1:24" ht="12.75" customHeight="1" x14ac:dyDescent="0.3">
      <c r="A476" s="140"/>
      <c r="B476" s="154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</row>
    <row r="477" spans="1:24" ht="12.75" customHeight="1" x14ac:dyDescent="0.3">
      <c r="A477" s="140"/>
      <c r="B477" s="154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</row>
    <row r="478" spans="1:24" ht="12.75" customHeight="1" x14ac:dyDescent="0.3">
      <c r="A478" s="140"/>
      <c r="B478" s="154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</row>
    <row r="479" spans="1:24" ht="12.75" customHeight="1" x14ac:dyDescent="0.3">
      <c r="A479" s="140"/>
      <c r="B479" s="154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</row>
    <row r="480" spans="1:24" ht="12.75" customHeight="1" x14ac:dyDescent="0.3">
      <c r="A480" s="140"/>
      <c r="B480" s="154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</row>
    <row r="481" spans="1:24" ht="12.75" customHeight="1" x14ac:dyDescent="0.3">
      <c r="A481" s="140"/>
      <c r="B481" s="154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</row>
    <row r="482" spans="1:24" ht="12.75" customHeight="1" x14ac:dyDescent="0.3">
      <c r="A482" s="140"/>
      <c r="B482" s="154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</row>
    <row r="483" spans="1:24" ht="12.75" customHeight="1" x14ac:dyDescent="0.3">
      <c r="A483" s="140"/>
      <c r="B483" s="154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</row>
    <row r="484" spans="1:24" ht="12.75" customHeight="1" x14ac:dyDescent="0.3">
      <c r="A484" s="140"/>
      <c r="B484" s="154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</row>
    <row r="485" spans="1:24" ht="12.75" customHeight="1" x14ac:dyDescent="0.3">
      <c r="A485" s="140"/>
      <c r="B485" s="154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</row>
    <row r="486" spans="1:24" ht="12.75" customHeight="1" x14ac:dyDescent="0.3">
      <c r="A486" s="140"/>
      <c r="B486" s="154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</row>
    <row r="487" spans="1:24" ht="12.75" customHeight="1" x14ac:dyDescent="0.3">
      <c r="A487" s="140"/>
      <c r="B487" s="154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</row>
    <row r="488" spans="1:24" ht="12.75" customHeight="1" x14ac:dyDescent="0.3">
      <c r="A488" s="140"/>
      <c r="B488" s="154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</row>
    <row r="489" spans="1:24" ht="12.75" customHeight="1" x14ac:dyDescent="0.3">
      <c r="A489" s="140"/>
      <c r="B489" s="154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</row>
    <row r="490" spans="1:24" ht="12.75" customHeight="1" x14ac:dyDescent="0.3">
      <c r="A490" s="140"/>
      <c r="B490" s="154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</row>
    <row r="491" spans="1:24" ht="12.75" customHeight="1" x14ac:dyDescent="0.3">
      <c r="A491" s="140"/>
      <c r="B491" s="154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</row>
    <row r="492" spans="1:24" ht="12.75" customHeight="1" x14ac:dyDescent="0.3">
      <c r="A492" s="140"/>
      <c r="B492" s="154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</row>
    <row r="493" spans="1:24" ht="12.75" customHeight="1" x14ac:dyDescent="0.3">
      <c r="A493" s="140"/>
      <c r="B493" s="154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</row>
    <row r="494" spans="1:24" ht="12.75" customHeight="1" x14ac:dyDescent="0.3">
      <c r="A494" s="140"/>
      <c r="B494" s="154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</row>
    <row r="495" spans="1:24" ht="12.75" customHeight="1" x14ac:dyDescent="0.3">
      <c r="A495" s="140"/>
      <c r="B495" s="154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</row>
    <row r="496" spans="1:24" ht="12.75" customHeight="1" x14ac:dyDescent="0.3">
      <c r="A496" s="140"/>
      <c r="B496" s="154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</row>
    <row r="497" spans="1:24" ht="12.75" customHeight="1" x14ac:dyDescent="0.3">
      <c r="A497" s="140"/>
      <c r="B497" s="154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</row>
    <row r="498" spans="1:24" ht="12.75" customHeight="1" x14ac:dyDescent="0.3">
      <c r="A498" s="140"/>
      <c r="B498" s="154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</row>
    <row r="499" spans="1:24" ht="12.75" customHeight="1" x14ac:dyDescent="0.3">
      <c r="A499" s="140"/>
      <c r="B499" s="154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</row>
    <row r="500" spans="1:24" ht="12.75" customHeight="1" x14ac:dyDescent="0.3">
      <c r="A500" s="140"/>
      <c r="B500" s="154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</row>
    <row r="501" spans="1:24" ht="12.75" customHeight="1" x14ac:dyDescent="0.3">
      <c r="A501" s="140"/>
      <c r="B501" s="154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</row>
    <row r="502" spans="1:24" ht="12.75" customHeight="1" x14ac:dyDescent="0.3">
      <c r="A502" s="140"/>
      <c r="B502" s="154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</row>
    <row r="503" spans="1:24" ht="12.75" customHeight="1" x14ac:dyDescent="0.3">
      <c r="A503" s="140"/>
      <c r="B503" s="154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</row>
    <row r="504" spans="1:24" ht="12.75" customHeight="1" x14ac:dyDescent="0.3">
      <c r="A504" s="140"/>
      <c r="B504" s="154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</row>
    <row r="505" spans="1:24" ht="12.75" customHeight="1" x14ac:dyDescent="0.3">
      <c r="A505" s="140"/>
      <c r="B505" s="154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</row>
    <row r="506" spans="1:24" ht="12.75" customHeight="1" x14ac:dyDescent="0.3">
      <c r="A506" s="140"/>
      <c r="B506" s="154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</row>
    <row r="507" spans="1:24" ht="12.75" customHeight="1" x14ac:dyDescent="0.3">
      <c r="A507" s="140"/>
      <c r="B507" s="154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</row>
    <row r="508" spans="1:24" ht="12.75" customHeight="1" x14ac:dyDescent="0.3">
      <c r="A508" s="140"/>
      <c r="B508" s="154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</row>
    <row r="509" spans="1:24" ht="12.75" customHeight="1" x14ac:dyDescent="0.3">
      <c r="A509" s="140"/>
      <c r="B509" s="154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</row>
    <row r="510" spans="1:24" ht="12.75" customHeight="1" x14ac:dyDescent="0.3">
      <c r="A510" s="140"/>
      <c r="B510" s="154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</row>
    <row r="511" spans="1:24" ht="12.75" customHeight="1" x14ac:dyDescent="0.3">
      <c r="A511" s="140"/>
      <c r="B511" s="154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</row>
    <row r="512" spans="1:24" ht="12.75" customHeight="1" x14ac:dyDescent="0.3">
      <c r="A512" s="140"/>
      <c r="B512" s="154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</row>
    <row r="513" spans="1:24" ht="12.75" customHeight="1" x14ac:dyDescent="0.3">
      <c r="A513" s="140"/>
      <c r="B513" s="154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</row>
    <row r="514" spans="1:24" ht="12.75" customHeight="1" x14ac:dyDescent="0.3">
      <c r="A514" s="140"/>
      <c r="B514" s="154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</row>
    <row r="515" spans="1:24" ht="12.75" customHeight="1" x14ac:dyDescent="0.3">
      <c r="A515" s="140"/>
      <c r="B515" s="154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</row>
    <row r="516" spans="1:24" ht="12.75" customHeight="1" x14ac:dyDescent="0.3">
      <c r="A516" s="140"/>
      <c r="B516" s="154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</row>
    <row r="517" spans="1:24" ht="12.75" customHeight="1" x14ac:dyDescent="0.3">
      <c r="A517" s="140"/>
      <c r="B517" s="154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</row>
    <row r="518" spans="1:24" ht="12.75" customHeight="1" x14ac:dyDescent="0.3">
      <c r="A518" s="140"/>
      <c r="B518" s="154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</row>
    <row r="519" spans="1:24" ht="12.75" customHeight="1" x14ac:dyDescent="0.3">
      <c r="A519" s="140"/>
      <c r="B519" s="154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</row>
    <row r="520" spans="1:24" ht="12.75" customHeight="1" x14ac:dyDescent="0.3">
      <c r="A520" s="140"/>
      <c r="B520" s="154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</row>
    <row r="521" spans="1:24" ht="12.75" customHeight="1" x14ac:dyDescent="0.3">
      <c r="A521" s="140"/>
      <c r="B521" s="154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</row>
    <row r="522" spans="1:24" ht="12.75" customHeight="1" x14ac:dyDescent="0.3">
      <c r="A522" s="140"/>
      <c r="B522" s="154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</row>
    <row r="523" spans="1:24" ht="12.75" customHeight="1" x14ac:dyDescent="0.3">
      <c r="A523" s="140"/>
      <c r="B523" s="154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</row>
    <row r="524" spans="1:24" ht="12.75" customHeight="1" x14ac:dyDescent="0.3">
      <c r="A524" s="140"/>
      <c r="B524" s="154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</row>
    <row r="525" spans="1:24" ht="12.75" customHeight="1" x14ac:dyDescent="0.3">
      <c r="A525" s="140"/>
      <c r="B525" s="154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</row>
    <row r="526" spans="1:24" ht="12.75" customHeight="1" x14ac:dyDescent="0.3">
      <c r="A526" s="140"/>
      <c r="B526" s="154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</row>
    <row r="527" spans="1:24" ht="12.75" customHeight="1" x14ac:dyDescent="0.3">
      <c r="A527" s="140"/>
      <c r="B527" s="154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</row>
    <row r="528" spans="1:24" ht="12.75" customHeight="1" x14ac:dyDescent="0.3">
      <c r="A528" s="140"/>
      <c r="B528" s="154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</row>
    <row r="529" spans="1:24" ht="12.75" customHeight="1" x14ac:dyDescent="0.3">
      <c r="A529" s="140"/>
      <c r="B529" s="154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</row>
    <row r="530" spans="1:24" ht="12.75" customHeight="1" x14ac:dyDescent="0.3">
      <c r="A530" s="140"/>
      <c r="B530" s="154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</row>
    <row r="531" spans="1:24" ht="12.75" customHeight="1" x14ac:dyDescent="0.3">
      <c r="A531" s="140"/>
      <c r="B531" s="154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</row>
    <row r="532" spans="1:24" ht="12.75" customHeight="1" x14ac:dyDescent="0.3">
      <c r="A532" s="140"/>
      <c r="B532" s="154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</row>
    <row r="533" spans="1:24" ht="12.75" customHeight="1" x14ac:dyDescent="0.3">
      <c r="A533" s="140"/>
      <c r="B533" s="154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</row>
    <row r="534" spans="1:24" ht="12.75" customHeight="1" x14ac:dyDescent="0.3">
      <c r="A534" s="140"/>
      <c r="B534" s="154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</row>
    <row r="535" spans="1:24" ht="12.75" customHeight="1" x14ac:dyDescent="0.3">
      <c r="A535" s="140"/>
      <c r="B535" s="154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</row>
    <row r="536" spans="1:24" ht="12.75" customHeight="1" x14ac:dyDescent="0.3">
      <c r="A536" s="140"/>
      <c r="B536" s="154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</row>
    <row r="537" spans="1:24" ht="12.75" customHeight="1" x14ac:dyDescent="0.3">
      <c r="A537" s="140"/>
      <c r="B537" s="154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</row>
    <row r="538" spans="1:24" ht="12.75" customHeight="1" x14ac:dyDescent="0.3">
      <c r="A538" s="140"/>
      <c r="B538" s="154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</row>
    <row r="539" spans="1:24" ht="12.75" customHeight="1" x14ac:dyDescent="0.3">
      <c r="A539" s="140"/>
      <c r="B539" s="154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</row>
    <row r="540" spans="1:24" ht="12.75" customHeight="1" x14ac:dyDescent="0.3">
      <c r="A540" s="140"/>
      <c r="B540" s="154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</row>
    <row r="541" spans="1:24" ht="12.75" customHeight="1" x14ac:dyDescent="0.3">
      <c r="A541" s="140"/>
      <c r="B541" s="154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</row>
    <row r="542" spans="1:24" ht="12.75" customHeight="1" x14ac:dyDescent="0.3">
      <c r="A542" s="140"/>
      <c r="B542" s="154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</row>
    <row r="543" spans="1:24" ht="12.75" customHeight="1" x14ac:dyDescent="0.3">
      <c r="A543" s="140"/>
      <c r="B543" s="154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</row>
    <row r="544" spans="1:24" ht="12.75" customHeight="1" x14ac:dyDescent="0.3">
      <c r="A544" s="140"/>
      <c r="B544" s="154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</row>
    <row r="545" spans="1:24" ht="12.75" customHeight="1" x14ac:dyDescent="0.3">
      <c r="A545" s="140"/>
      <c r="B545" s="154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</row>
    <row r="546" spans="1:24" ht="12.75" customHeight="1" x14ac:dyDescent="0.3">
      <c r="A546" s="140"/>
      <c r="B546" s="154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</row>
    <row r="547" spans="1:24" ht="12.75" customHeight="1" x14ac:dyDescent="0.3">
      <c r="A547" s="140"/>
      <c r="B547" s="154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</row>
    <row r="548" spans="1:24" ht="12.75" customHeight="1" x14ac:dyDescent="0.3">
      <c r="A548" s="140"/>
      <c r="B548" s="154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</row>
    <row r="549" spans="1:24" ht="12.75" customHeight="1" x14ac:dyDescent="0.3">
      <c r="A549" s="140"/>
      <c r="B549" s="154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</row>
    <row r="550" spans="1:24" ht="12.75" customHeight="1" x14ac:dyDescent="0.3">
      <c r="A550" s="140"/>
      <c r="B550" s="154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</row>
    <row r="551" spans="1:24" ht="12.75" customHeight="1" x14ac:dyDescent="0.3">
      <c r="A551" s="140"/>
      <c r="B551" s="154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</row>
    <row r="552" spans="1:24" ht="12.75" customHeight="1" x14ac:dyDescent="0.3">
      <c r="A552" s="140"/>
      <c r="B552" s="154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</row>
    <row r="553" spans="1:24" ht="12.75" customHeight="1" x14ac:dyDescent="0.3">
      <c r="A553" s="140"/>
      <c r="B553" s="154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</row>
    <row r="554" spans="1:24" ht="12.75" customHeight="1" x14ac:dyDescent="0.3">
      <c r="A554" s="140"/>
      <c r="B554" s="154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</row>
    <row r="555" spans="1:24" ht="12.75" customHeight="1" x14ac:dyDescent="0.3">
      <c r="A555" s="140"/>
      <c r="B555" s="154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</row>
    <row r="556" spans="1:24" ht="12.75" customHeight="1" x14ac:dyDescent="0.3">
      <c r="A556" s="140"/>
      <c r="B556" s="154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</row>
    <row r="557" spans="1:24" ht="12.75" customHeight="1" x14ac:dyDescent="0.3">
      <c r="A557" s="140"/>
      <c r="B557" s="154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</row>
    <row r="558" spans="1:24" ht="12.75" customHeight="1" x14ac:dyDescent="0.3">
      <c r="A558" s="140"/>
      <c r="B558" s="154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</row>
    <row r="559" spans="1:24" ht="12.75" customHeight="1" x14ac:dyDescent="0.3">
      <c r="A559" s="140"/>
      <c r="B559" s="154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</row>
    <row r="560" spans="1:24" ht="12.75" customHeight="1" x14ac:dyDescent="0.3">
      <c r="A560" s="140"/>
      <c r="B560" s="154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</row>
    <row r="561" spans="1:24" ht="12.75" customHeight="1" x14ac:dyDescent="0.3">
      <c r="A561" s="140"/>
      <c r="B561" s="154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</row>
    <row r="562" spans="1:24" ht="12.75" customHeight="1" x14ac:dyDescent="0.3">
      <c r="A562" s="140"/>
      <c r="B562" s="154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</row>
    <row r="563" spans="1:24" ht="12.75" customHeight="1" x14ac:dyDescent="0.3">
      <c r="A563" s="140"/>
      <c r="B563" s="154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</row>
    <row r="564" spans="1:24" ht="12.75" customHeight="1" x14ac:dyDescent="0.3">
      <c r="A564" s="140"/>
      <c r="B564" s="154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</row>
    <row r="565" spans="1:24" ht="12.75" customHeight="1" x14ac:dyDescent="0.3">
      <c r="A565" s="140"/>
      <c r="B565" s="154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</row>
    <row r="566" spans="1:24" ht="12.75" customHeight="1" x14ac:dyDescent="0.3">
      <c r="A566" s="140"/>
      <c r="B566" s="154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</row>
    <row r="567" spans="1:24" ht="12.75" customHeight="1" x14ac:dyDescent="0.3">
      <c r="A567" s="140"/>
      <c r="B567" s="154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</row>
    <row r="568" spans="1:24" ht="12.75" customHeight="1" x14ac:dyDescent="0.3">
      <c r="A568" s="140"/>
      <c r="B568" s="154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</row>
    <row r="569" spans="1:24" ht="12.75" customHeight="1" x14ac:dyDescent="0.3">
      <c r="A569" s="140"/>
      <c r="B569" s="154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</row>
    <row r="570" spans="1:24" ht="12.75" customHeight="1" x14ac:dyDescent="0.3">
      <c r="A570" s="140"/>
      <c r="B570" s="154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</row>
    <row r="571" spans="1:24" ht="12.75" customHeight="1" x14ac:dyDescent="0.3">
      <c r="A571" s="140"/>
      <c r="B571" s="154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</row>
    <row r="572" spans="1:24" ht="12.75" customHeight="1" x14ac:dyDescent="0.3">
      <c r="A572" s="140"/>
      <c r="B572" s="154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</row>
    <row r="573" spans="1:24" ht="12.75" customHeight="1" x14ac:dyDescent="0.3">
      <c r="A573" s="140"/>
      <c r="B573" s="154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</row>
    <row r="574" spans="1:24" ht="12.75" customHeight="1" x14ac:dyDescent="0.3">
      <c r="A574" s="140"/>
      <c r="B574" s="154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</row>
    <row r="575" spans="1:24" ht="12.75" customHeight="1" x14ac:dyDescent="0.3">
      <c r="A575" s="140"/>
      <c r="B575" s="154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</row>
    <row r="576" spans="1:24" ht="12.75" customHeight="1" x14ac:dyDescent="0.3">
      <c r="A576" s="140"/>
      <c r="B576" s="154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</row>
    <row r="577" spans="1:24" ht="12.75" customHeight="1" x14ac:dyDescent="0.3">
      <c r="A577" s="140"/>
      <c r="B577" s="154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</row>
    <row r="578" spans="1:24" ht="12.75" customHeight="1" x14ac:dyDescent="0.3">
      <c r="A578" s="140"/>
      <c r="B578" s="154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</row>
    <row r="579" spans="1:24" ht="12.75" customHeight="1" x14ac:dyDescent="0.3">
      <c r="A579" s="140"/>
      <c r="B579" s="154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</row>
    <row r="580" spans="1:24" ht="12.75" customHeight="1" x14ac:dyDescent="0.3">
      <c r="A580" s="140"/>
      <c r="B580" s="154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</row>
    <row r="581" spans="1:24" ht="12.75" customHeight="1" x14ac:dyDescent="0.3">
      <c r="A581" s="140"/>
      <c r="B581" s="154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</row>
    <row r="582" spans="1:24" ht="12.75" customHeight="1" x14ac:dyDescent="0.3">
      <c r="A582" s="140"/>
      <c r="B582" s="154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</row>
    <row r="583" spans="1:24" ht="12.75" customHeight="1" x14ac:dyDescent="0.3">
      <c r="A583" s="140"/>
      <c r="B583" s="154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</row>
    <row r="584" spans="1:24" ht="12.75" customHeight="1" x14ac:dyDescent="0.3">
      <c r="A584" s="140"/>
      <c r="B584" s="154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</row>
    <row r="585" spans="1:24" ht="12.75" customHeight="1" x14ac:dyDescent="0.3">
      <c r="A585" s="140"/>
      <c r="B585" s="154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</row>
    <row r="586" spans="1:24" ht="12.75" customHeight="1" x14ac:dyDescent="0.3">
      <c r="A586" s="140"/>
      <c r="B586" s="154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</row>
    <row r="587" spans="1:24" ht="12.75" customHeight="1" x14ac:dyDescent="0.3">
      <c r="A587" s="140"/>
      <c r="B587" s="154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</row>
    <row r="588" spans="1:24" ht="12.75" customHeight="1" x14ac:dyDescent="0.3">
      <c r="A588" s="140"/>
      <c r="B588" s="154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</row>
    <row r="589" spans="1:24" ht="12.75" customHeight="1" x14ac:dyDescent="0.3">
      <c r="A589" s="140"/>
      <c r="B589" s="154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</row>
    <row r="590" spans="1:24" ht="12.75" customHeight="1" x14ac:dyDescent="0.3">
      <c r="A590" s="140"/>
      <c r="B590" s="154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</row>
    <row r="591" spans="1:24" ht="12.75" customHeight="1" x14ac:dyDescent="0.3">
      <c r="A591" s="140"/>
      <c r="B591" s="154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</row>
    <row r="592" spans="1:24" ht="12.75" customHeight="1" x14ac:dyDescent="0.3">
      <c r="A592" s="140"/>
      <c r="B592" s="154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</row>
    <row r="593" spans="1:24" ht="12.75" customHeight="1" x14ac:dyDescent="0.3">
      <c r="A593" s="140"/>
      <c r="B593" s="154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</row>
    <row r="594" spans="1:24" ht="12.75" customHeight="1" x14ac:dyDescent="0.3">
      <c r="A594" s="140"/>
      <c r="B594" s="154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</row>
    <row r="595" spans="1:24" ht="12.75" customHeight="1" x14ac:dyDescent="0.3">
      <c r="A595" s="140"/>
      <c r="B595" s="154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</row>
    <row r="596" spans="1:24" ht="12.75" customHeight="1" x14ac:dyDescent="0.3">
      <c r="A596" s="140"/>
      <c r="B596" s="154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</row>
    <row r="597" spans="1:24" ht="12.75" customHeight="1" x14ac:dyDescent="0.3">
      <c r="A597" s="140"/>
      <c r="B597" s="154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</row>
    <row r="598" spans="1:24" ht="12.75" customHeight="1" x14ac:dyDescent="0.3">
      <c r="A598" s="140"/>
      <c r="B598" s="154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</row>
    <row r="599" spans="1:24" ht="12.75" customHeight="1" x14ac:dyDescent="0.3">
      <c r="A599" s="140"/>
      <c r="B599" s="154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</row>
    <row r="600" spans="1:24" ht="12.75" customHeight="1" x14ac:dyDescent="0.3">
      <c r="A600" s="140"/>
      <c r="B600" s="154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</row>
    <row r="601" spans="1:24" ht="12.75" customHeight="1" x14ac:dyDescent="0.3">
      <c r="A601" s="140"/>
      <c r="B601" s="154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</row>
    <row r="602" spans="1:24" ht="12.75" customHeight="1" x14ac:dyDescent="0.3">
      <c r="A602" s="140"/>
      <c r="B602" s="154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</row>
    <row r="603" spans="1:24" ht="12.75" customHeight="1" x14ac:dyDescent="0.3">
      <c r="A603" s="140"/>
      <c r="B603" s="154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</row>
    <row r="604" spans="1:24" ht="12.75" customHeight="1" x14ac:dyDescent="0.3">
      <c r="A604" s="140"/>
      <c r="B604" s="154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</row>
    <row r="605" spans="1:24" ht="12.75" customHeight="1" x14ac:dyDescent="0.3">
      <c r="A605" s="140"/>
      <c r="B605" s="154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</row>
    <row r="606" spans="1:24" ht="12.75" customHeight="1" x14ac:dyDescent="0.3">
      <c r="A606" s="140"/>
      <c r="B606" s="154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</row>
    <row r="607" spans="1:24" ht="12.75" customHeight="1" x14ac:dyDescent="0.3">
      <c r="A607" s="140"/>
      <c r="B607" s="154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</row>
    <row r="608" spans="1:24" ht="12.75" customHeight="1" x14ac:dyDescent="0.3">
      <c r="A608" s="140"/>
      <c r="B608" s="154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</row>
    <row r="609" spans="1:24" ht="12.75" customHeight="1" x14ac:dyDescent="0.3">
      <c r="A609" s="140"/>
      <c r="B609" s="154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</row>
    <row r="610" spans="1:24" ht="12.75" customHeight="1" x14ac:dyDescent="0.3">
      <c r="A610" s="140"/>
      <c r="B610" s="154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</row>
    <row r="611" spans="1:24" ht="12.75" customHeight="1" x14ac:dyDescent="0.3">
      <c r="A611" s="140"/>
      <c r="B611" s="154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</row>
    <row r="612" spans="1:24" ht="12.75" customHeight="1" x14ac:dyDescent="0.3">
      <c r="A612" s="140"/>
      <c r="B612" s="154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</row>
    <row r="613" spans="1:24" ht="12.75" customHeight="1" x14ac:dyDescent="0.3">
      <c r="A613" s="140"/>
      <c r="B613" s="154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</row>
    <row r="614" spans="1:24" ht="12.75" customHeight="1" x14ac:dyDescent="0.3">
      <c r="A614" s="140"/>
      <c r="B614" s="154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</row>
    <row r="615" spans="1:24" ht="12.75" customHeight="1" x14ac:dyDescent="0.3">
      <c r="A615" s="140"/>
      <c r="B615" s="154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</row>
    <row r="616" spans="1:24" ht="12.75" customHeight="1" x14ac:dyDescent="0.3">
      <c r="A616" s="140"/>
      <c r="B616" s="154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</row>
    <row r="617" spans="1:24" ht="12.75" customHeight="1" x14ac:dyDescent="0.3">
      <c r="A617" s="140"/>
      <c r="B617" s="154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</row>
    <row r="618" spans="1:24" ht="12.75" customHeight="1" x14ac:dyDescent="0.3">
      <c r="A618" s="140"/>
      <c r="B618" s="154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</row>
    <row r="619" spans="1:24" ht="12.75" customHeight="1" x14ac:dyDescent="0.3">
      <c r="A619" s="140"/>
      <c r="B619" s="154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</row>
    <row r="620" spans="1:24" ht="12.75" customHeight="1" x14ac:dyDescent="0.3">
      <c r="A620" s="140"/>
      <c r="B620" s="154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</row>
    <row r="621" spans="1:24" ht="12.75" customHeight="1" x14ac:dyDescent="0.3">
      <c r="A621" s="140"/>
      <c r="B621" s="154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</row>
    <row r="622" spans="1:24" ht="12.75" customHeight="1" x14ac:dyDescent="0.3">
      <c r="A622" s="140"/>
      <c r="B622" s="154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</row>
    <row r="623" spans="1:24" ht="12.75" customHeight="1" x14ac:dyDescent="0.3">
      <c r="A623" s="140"/>
      <c r="B623" s="154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</row>
    <row r="624" spans="1:24" ht="12.75" customHeight="1" x14ac:dyDescent="0.3">
      <c r="A624" s="140"/>
      <c r="B624" s="154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</row>
    <row r="625" spans="1:24" ht="12.75" customHeight="1" x14ac:dyDescent="0.3">
      <c r="A625" s="140"/>
      <c r="B625" s="154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</row>
    <row r="626" spans="1:24" ht="12.75" customHeight="1" x14ac:dyDescent="0.3">
      <c r="A626" s="140"/>
      <c r="B626" s="154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</row>
    <row r="627" spans="1:24" ht="12.75" customHeight="1" x14ac:dyDescent="0.3">
      <c r="A627" s="140"/>
      <c r="B627" s="154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</row>
    <row r="628" spans="1:24" ht="12.75" customHeight="1" x14ac:dyDescent="0.3">
      <c r="A628" s="140"/>
      <c r="B628" s="154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</row>
    <row r="629" spans="1:24" ht="12.75" customHeight="1" x14ac:dyDescent="0.3">
      <c r="A629" s="140"/>
      <c r="B629" s="154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</row>
    <row r="630" spans="1:24" ht="12.75" customHeight="1" x14ac:dyDescent="0.3">
      <c r="A630" s="140"/>
      <c r="B630" s="154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</row>
    <row r="631" spans="1:24" ht="12.75" customHeight="1" x14ac:dyDescent="0.3">
      <c r="A631" s="140"/>
      <c r="B631" s="154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</row>
    <row r="632" spans="1:24" ht="12.75" customHeight="1" x14ac:dyDescent="0.3">
      <c r="A632" s="140"/>
      <c r="B632" s="154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</row>
    <row r="633" spans="1:24" ht="12.75" customHeight="1" x14ac:dyDescent="0.3">
      <c r="A633" s="140"/>
      <c r="B633" s="154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</row>
    <row r="634" spans="1:24" ht="12.75" customHeight="1" x14ac:dyDescent="0.3">
      <c r="A634" s="140"/>
      <c r="B634" s="154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</row>
    <row r="635" spans="1:24" ht="12.75" customHeight="1" x14ac:dyDescent="0.3">
      <c r="A635" s="140"/>
      <c r="B635" s="154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</row>
    <row r="636" spans="1:24" ht="12.75" customHeight="1" x14ac:dyDescent="0.3">
      <c r="A636" s="140"/>
      <c r="B636" s="154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</row>
    <row r="637" spans="1:24" ht="12.75" customHeight="1" x14ac:dyDescent="0.3">
      <c r="A637" s="140"/>
      <c r="B637" s="154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</row>
    <row r="638" spans="1:24" ht="12.75" customHeight="1" x14ac:dyDescent="0.3">
      <c r="A638" s="140"/>
      <c r="B638" s="154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</row>
    <row r="639" spans="1:24" ht="12.75" customHeight="1" x14ac:dyDescent="0.3">
      <c r="A639" s="140"/>
      <c r="B639" s="154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</row>
    <row r="640" spans="1:24" ht="12.75" customHeight="1" x14ac:dyDescent="0.3">
      <c r="A640" s="140"/>
      <c r="B640" s="154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</row>
    <row r="641" spans="1:24" ht="12.75" customHeight="1" x14ac:dyDescent="0.3">
      <c r="A641" s="140"/>
      <c r="B641" s="154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</row>
    <row r="642" spans="1:24" ht="12.75" customHeight="1" x14ac:dyDescent="0.3">
      <c r="A642" s="140"/>
      <c r="B642" s="154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</row>
    <row r="643" spans="1:24" ht="12.75" customHeight="1" x14ac:dyDescent="0.3">
      <c r="A643" s="140"/>
      <c r="B643" s="154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</row>
    <row r="644" spans="1:24" ht="12.75" customHeight="1" x14ac:dyDescent="0.3">
      <c r="A644" s="140"/>
      <c r="B644" s="154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</row>
    <row r="645" spans="1:24" ht="12.75" customHeight="1" x14ac:dyDescent="0.3">
      <c r="A645" s="140"/>
      <c r="B645" s="154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</row>
    <row r="646" spans="1:24" ht="12.75" customHeight="1" x14ac:dyDescent="0.3">
      <c r="A646" s="140"/>
      <c r="B646" s="154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</row>
    <row r="647" spans="1:24" ht="12.75" customHeight="1" x14ac:dyDescent="0.3">
      <c r="A647" s="140"/>
      <c r="B647" s="154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</row>
    <row r="648" spans="1:24" ht="12.75" customHeight="1" x14ac:dyDescent="0.3">
      <c r="A648" s="140"/>
      <c r="B648" s="154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</row>
    <row r="649" spans="1:24" ht="12.75" customHeight="1" x14ac:dyDescent="0.3">
      <c r="A649" s="140"/>
      <c r="B649" s="154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</row>
    <row r="650" spans="1:24" ht="12.75" customHeight="1" x14ac:dyDescent="0.3">
      <c r="A650" s="140"/>
      <c r="B650" s="154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</row>
    <row r="651" spans="1:24" ht="12.75" customHeight="1" x14ac:dyDescent="0.3">
      <c r="A651" s="140"/>
      <c r="B651" s="154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</row>
    <row r="652" spans="1:24" ht="12.75" customHeight="1" x14ac:dyDescent="0.3">
      <c r="A652" s="140"/>
      <c r="B652" s="154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</row>
    <row r="653" spans="1:24" ht="12.75" customHeight="1" x14ac:dyDescent="0.3">
      <c r="A653" s="140"/>
      <c r="B653" s="154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</row>
    <row r="654" spans="1:24" ht="12.75" customHeight="1" x14ac:dyDescent="0.3">
      <c r="A654" s="140"/>
      <c r="B654" s="154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</row>
    <row r="655" spans="1:24" ht="12.75" customHeight="1" x14ac:dyDescent="0.3">
      <c r="A655" s="140"/>
      <c r="B655" s="154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</row>
    <row r="656" spans="1:24" ht="12.75" customHeight="1" x14ac:dyDescent="0.3">
      <c r="A656" s="140"/>
      <c r="B656" s="154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</row>
    <row r="657" spans="1:24" ht="12.75" customHeight="1" x14ac:dyDescent="0.3">
      <c r="A657" s="140"/>
      <c r="B657" s="154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</row>
    <row r="658" spans="1:24" ht="12.75" customHeight="1" x14ac:dyDescent="0.3">
      <c r="A658" s="140"/>
      <c r="B658" s="154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</row>
    <row r="659" spans="1:24" ht="12.75" customHeight="1" x14ac:dyDescent="0.3">
      <c r="A659" s="140"/>
      <c r="B659" s="154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</row>
    <row r="660" spans="1:24" ht="12.75" customHeight="1" x14ac:dyDescent="0.3">
      <c r="A660" s="140"/>
      <c r="B660" s="154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</row>
    <row r="661" spans="1:24" ht="12.75" customHeight="1" x14ac:dyDescent="0.3">
      <c r="A661" s="140"/>
      <c r="B661" s="154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</row>
    <row r="662" spans="1:24" ht="12.75" customHeight="1" x14ac:dyDescent="0.3">
      <c r="A662" s="140"/>
      <c r="B662" s="154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</row>
    <row r="663" spans="1:24" ht="12.75" customHeight="1" x14ac:dyDescent="0.3">
      <c r="A663" s="140"/>
      <c r="B663" s="154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</row>
    <row r="664" spans="1:24" ht="12.75" customHeight="1" x14ac:dyDescent="0.3">
      <c r="A664" s="140"/>
      <c r="B664" s="154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</row>
    <row r="665" spans="1:24" ht="12.75" customHeight="1" x14ac:dyDescent="0.3">
      <c r="A665" s="140"/>
      <c r="B665" s="154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</row>
    <row r="666" spans="1:24" ht="12.75" customHeight="1" x14ac:dyDescent="0.3">
      <c r="A666" s="140"/>
      <c r="B666" s="154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</row>
    <row r="667" spans="1:24" ht="12.75" customHeight="1" x14ac:dyDescent="0.3">
      <c r="A667" s="140"/>
      <c r="B667" s="154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</row>
    <row r="668" spans="1:24" ht="12.75" customHeight="1" x14ac:dyDescent="0.3">
      <c r="A668" s="140"/>
      <c r="B668" s="154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</row>
    <row r="669" spans="1:24" ht="12.75" customHeight="1" x14ac:dyDescent="0.3">
      <c r="A669" s="140"/>
      <c r="B669" s="154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</row>
    <row r="670" spans="1:24" ht="12.75" customHeight="1" x14ac:dyDescent="0.3">
      <c r="A670" s="140"/>
      <c r="B670" s="154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</row>
    <row r="671" spans="1:24" ht="12.75" customHeight="1" x14ac:dyDescent="0.3">
      <c r="A671" s="140"/>
      <c r="B671" s="154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</row>
    <row r="672" spans="1:24" ht="12.75" customHeight="1" x14ac:dyDescent="0.3">
      <c r="A672" s="140"/>
      <c r="B672" s="154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</row>
    <row r="673" spans="1:24" ht="12.75" customHeight="1" x14ac:dyDescent="0.3">
      <c r="A673" s="140"/>
      <c r="B673" s="154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</row>
    <row r="674" spans="1:24" ht="12.75" customHeight="1" x14ac:dyDescent="0.3">
      <c r="A674" s="140"/>
      <c r="B674" s="154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</row>
    <row r="675" spans="1:24" ht="12.75" customHeight="1" x14ac:dyDescent="0.3">
      <c r="A675" s="140"/>
      <c r="B675" s="154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</row>
    <row r="676" spans="1:24" ht="12.75" customHeight="1" x14ac:dyDescent="0.3">
      <c r="A676" s="140"/>
      <c r="B676" s="154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</row>
    <row r="677" spans="1:24" ht="12.75" customHeight="1" x14ac:dyDescent="0.3">
      <c r="A677" s="140"/>
      <c r="B677" s="154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</row>
    <row r="678" spans="1:24" ht="12.75" customHeight="1" x14ac:dyDescent="0.3">
      <c r="A678" s="140"/>
      <c r="B678" s="154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</row>
    <row r="679" spans="1:24" ht="12.75" customHeight="1" x14ac:dyDescent="0.3">
      <c r="A679" s="140"/>
      <c r="B679" s="154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</row>
    <row r="680" spans="1:24" ht="12.75" customHeight="1" x14ac:dyDescent="0.3">
      <c r="A680" s="140"/>
      <c r="B680" s="154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</row>
    <row r="681" spans="1:24" ht="12.75" customHeight="1" x14ac:dyDescent="0.3">
      <c r="A681" s="140"/>
      <c r="B681" s="154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</row>
    <row r="682" spans="1:24" ht="12.75" customHeight="1" x14ac:dyDescent="0.3">
      <c r="A682" s="140"/>
      <c r="B682" s="154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</row>
    <row r="683" spans="1:24" ht="12.75" customHeight="1" x14ac:dyDescent="0.3">
      <c r="A683" s="140"/>
      <c r="B683" s="154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</row>
    <row r="684" spans="1:24" ht="12.75" customHeight="1" x14ac:dyDescent="0.3">
      <c r="A684" s="140"/>
      <c r="B684" s="154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</row>
    <row r="685" spans="1:24" ht="12.75" customHeight="1" x14ac:dyDescent="0.3">
      <c r="A685" s="140"/>
      <c r="B685" s="154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</row>
    <row r="686" spans="1:24" ht="12.75" customHeight="1" x14ac:dyDescent="0.3">
      <c r="A686" s="140"/>
      <c r="B686" s="154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</row>
    <row r="687" spans="1:24" ht="12.75" customHeight="1" x14ac:dyDescent="0.3">
      <c r="A687" s="140"/>
      <c r="B687" s="154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</row>
    <row r="688" spans="1:24" ht="12.75" customHeight="1" x14ac:dyDescent="0.3">
      <c r="A688" s="140"/>
      <c r="B688" s="154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</row>
    <row r="689" spans="1:24" ht="12.75" customHeight="1" x14ac:dyDescent="0.3">
      <c r="A689" s="140"/>
      <c r="B689" s="154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</row>
    <row r="690" spans="1:24" ht="12.75" customHeight="1" x14ac:dyDescent="0.3">
      <c r="A690" s="140"/>
      <c r="B690" s="154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</row>
    <row r="691" spans="1:24" ht="12.75" customHeight="1" x14ac:dyDescent="0.3">
      <c r="A691" s="140"/>
      <c r="B691" s="154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</row>
    <row r="692" spans="1:24" ht="12.75" customHeight="1" x14ac:dyDescent="0.3">
      <c r="A692" s="140"/>
      <c r="B692" s="154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</row>
    <row r="693" spans="1:24" ht="12.75" customHeight="1" x14ac:dyDescent="0.3">
      <c r="A693" s="140"/>
      <c r="B693" s="154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</row>
    <row r="694" spans="1:24" ht="12.75" customHeight="1" x14ac:dyDescent="0.3">
      <c r="A694" s="140"/>
      <c r="B694" s="154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</row>
    <row r="695" spans="1:24" ht="12.75" customHeight="1" x14ac:dyDescent="0.3">
      <c r="A695" s="140"/>
      <c r="B695" s="154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</row>
    <row r="696" spans="1:24" ht="12.75" customHeight="1" x14ac:dyDescent="0.3">
      <c r="A696" s="140"/>
      <c r="B696" s="154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</row>
    <row r="697" spans="1:24" ht="12.75" customHeight="1" x14ac:dyDescent="0.3">
      <c r="A697" s="140"/>
      <c r="B697" s="154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</row>
    <row r="698" spans="1:24" ht="12.75" customHeight="1" x14ac:dyDescent="0.3">
      <c r="A698" s="140"/>
      <c r="B698" s="154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</row>
    <row r="699" spans="1:24" ht="12.75" customHeight="1" x14ac:dyDescent="0.3">
      <c r="A699" s="140"/>
      <c r="B699" s="154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</row>
    <row r="700" spans="1:24" ht="12.75" customHeight="1" x14ac:dyDescent="0.3">
      <c r="A700" s="140"/>
      <c r="B700" s="154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</row>
    <row r="701" spans="1:24" ht="12.75" customHeight="1" x14ac:dyDescent="0.3">
      <c r="A701" s="140"/>
      <c r="B701" s="154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</row>
    <row r="702" spans="1:24" ht="12.75" customHeight="1" x14ac:dyDescent="0.3">
      <c r="A702" s="140"/>
      <c r="B702" s="154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</row>
    <row r="703" spans="1:24" ht="12.75" customHeight="1" x14ac:dyDescent="0.3">
      <c r="A703" s="140"/>
      <c r="B703" s="154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</row>
    <row r="704" spans="1:24" ht="12.75" customHeight="1" x14ac:dyDescent="0.3">
      <c r="A704" s="140"/>
      <c r="B704" s="154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</row>
    <row r="705" spans="1:24" ht="12.75" customHeight="1" x14ac:dyDescent="0.3">
      <c r="A705" s="140"/>
      <c r="B705" s="154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</row>
    <row r="706" spans="1:24" ht="12.75" customHeight="1" x14ac:dyDescent="0.3">
      <c r="A706" s="140"/>
      <c r="B706" s="154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</row>
    <row r="707" spans="1:24" ht="12.75" customHeight="1" x14ac:dyDescent="0.3">
      <c r="A707" s="140"/>
      <c r="B707" s="154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</row>
    <row r="708" spans="1:24" ht="12.75" customHeight="1" x14ac:dyDescent="0.3">
      <c r="A708" s="140"/>
      <c r="B708" s="154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</row>
    <row r="709" spans="1:24" ht="12.75" customHeight="1" x14ac:dyDescent="0.3">
      <c r="A709" s="140"/>
      <c r="B709" s="154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</row>
    <row r="710" spans="1:24" ht="12.75" customHeight="1" x14ac:dyDescent="0.3">
      <c r="A710" s="140"/>
      <c r="B710" s="154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</row>
    <row r="711" spans="1:24" ht="12.75" customHeight="1" x14ac:dyDescent="0.3">
      <c r="A711" s="140"/>
      <c r="B711" s="154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</row>
    <row r="712" spans="1:24" ht="12.75" customHeight="1" x14ac:dyDescent="0.3">
      <c r="A712" s="140"/>
      <c r="B712" s="154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</row>
    <row r="713" spans="1:24" ht="12.75" customHeight="1" x14ac:dyDescent="0.3">
      <c r="A713" s="140"/>
      <c r="B713" s="154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</row>
    <row r="714" spans="1:24" ht="12.75" customHeight="1" x14ac:dyDescent="0.3">
      <c r="A714" s="140"/>
      <c r="B714" s="154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</row>
    <row r="715" spans="1:24" ht="12.75" customHeight="1" x14ac:dyDescent="0.3">
      <c r="A715" s="140"/>
      <c r="B715" s="154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</row>
    <row r="716" spans="1:24" ht="12.75" customHeight="1" x14ac:dyDescent="0.3">
      <c r="A716" s="140"/>
      <c r="B716" s="154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</row>
    <row r="717" spans="1:24" ht="12.75" customHeight="1" x14ac:dyDescent="0.3">
      <c r="A717" s="140"/>
      <c r="B717" s="154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</row>
    <row r="718" spans="1:24" ht="12.75" customHeight="1" x14ac:dyDescent="0.3">
      <c r="A718" s="140"/>
      <c r="B718" s="154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</row>
    <row r="719" spans="1:24" ht="12.75" customHeight="1" x14ac:dyDescent="0.3">
      <c r="A719" s="140"/>
      <c r="B719" s="154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</row>
    <row r="720" spans="1:24" ht="12.75" customHeight="1" x14ac:dyDescent="0.3">
      <c r="A720" s="140"/>
      <c r="B720" s="154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</row>
    <row r="721" spans="1:24" ht="12.75" customHeight="1" x14ac:dyDescent="0.3">
      <c r="A721" s="140"/>
      <c r="B721" s="154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</row>
    <row r="722" spans="1:24" ht="12.75" customHeight="1" x14ac:dyDescent="0.3">
      <c r="A722" s="140"/>
      <c r="B722" s="154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</row>
    <row r="723" spans="1:24" ht="12.75" customHeight="1" x14ac:dyDescent="0.3">
      <c r="A723" s="140"/>
      <c r="B723" s="154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</row>
    <row r="724" spans="1:24" ht="12.75" customHeight="1" x14ac:dyDescent="0.3">
      <c r="A724" s="140"/>
      <c r="B724" s="154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</row>
    <row r="725" spans="1:24" ht="12.75" customHeight="1" x14ac:dyDescent="0.3">
      <c r="A725" s="140"/>
      <c r="B725" s="154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</row>
    <row r="726" spans="1:24" ht="12.75" customHeight="1" x14ac:dyDescent="0.3">
      <c r="A726" s="140"/>
      <c r="B726" s="154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</row>
    <row r="727" spans="1:24" ht="12.75" customHeight="1" x14ac:dyDescent="0.3">
      <c r="A727" s="140"/>
      <c r="B727" s="154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</row>
    <row r="728" spans="1:24" ht="12.75" customHeight="1" x14ac:dyDescent="0.3">
      <c r="A728" s="140"/>
      <c r="B728" s="154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</row>
    <row r="729" spans="1:24" ht="12.75" customHeight="1" x14ac:dyDescent="0.3">
      <c r="A729" s="140"/>
      <c r="B729" s="154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</row>
    <row r="730" spans="1:24" ht="12.75" customHeight="1" x14ac:dyDescent="0.3">
      <c r="A730" s="140"/>
      <c r="B730" s="154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</row>
    <row r="731" spans="1:24" ht="12.75" customHeight="1" x14ac:dyDescent="0.3">
      <c r="A731" s="140"/>
      <c r="B731" s="154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</row>
    <row r="732" spans="1:24" ht="12.75" customHeight="1" x14ac:dyDescent="0.3">
      <c r="A732" s="140"/>
      <c r="B732" s="154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</row>
    <row r="733" spans="1:24" ht="12.75" customHeight="1" x14ac:dyDescent="0.3">
      <c r="A733" s="140"/>
      <c r="B733" s="154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</row>
    <row r="734" spans="1:24" ht="12.75" customHeight="1" x14ac:dyDescent="0.3">
      <c r="A734" s="140"/>
      <c r="B734" s="154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</row>
    <row r="735" spans="1:24" ht="12.75" customHeight="1" x14ac:dyDescent="0.3">
      <c r="A735" s="140"/>
      <c r="B735" s="154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</row>
    <row r="736" spans="1:24" ht="12.75" customHeight="1" x14ac:dyDescent="0.3">
      <c r="A736" s="140"/>
      <c r="B736" s="154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</row>
    <row r="737" spans="1:24" ht="12.75" customHeight="1" x14ac:dyDescent="0.3">
      <c r="A737" s="140"/>
      <c r="B737" s="154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</row>
    <row r="738" spans="1:24" ht="12.75" customHeight="1" x14ac:dyDescent="0.3">
      <c r="A738" s="140"/>
      <c r="B738" s="154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</row>
    <row r="739" spans="1:24" ht="12.75" customHeight="1" x14ac:dyDescent="0.3">
      <c r="A739" s="140"/>
      <c r="B739" s="154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</row>
    <row r="740" spans="1:24" ht="12.75" customHeight="1" x14ac:dyDescent="0.3">
      <c r="A740" s="140"/>
      <c r="B740" s="154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</row>
    <row r="741" spans="1:24" ht="12.75" customHeight="1" x14ac:dyDescent="0.3">
      <c r="A741" s="140"/>
      <c r="B741" s="154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</row>
    <row r="742" spans="1:24" ht="12.75" customHeight="1" x14ac:dyDescent="0.3">
      <c r="A742" s="140"/>
      <c r="B742" s="154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</row>
    <row r="743" spans="1:24" ht="12.75" customHeight="1" x14ac:dyDescent="0.3">
      <c r="A743" s="140"/>
      <c r="B743" s="154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</row>
    <row r="744" spans="1:24" ht="12.75" customHeight="1" x14ac:dyDescent="0.3">
      <c r="A744" s="140"/>
      <c r="B744" s="154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</row>
    <row r="745" spans="1:24" ht="12.75" customHeight="1" x14ac:dyDescent="0.3">
      <c r="A745" s="140"/>
      <c r="B745" s="154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</row>
    <row r="746" spans="1:24" ht="12.75" customHeight="1" x14ac:dyDescent="0.3">
      <c r="A746" s="140"/>
      <c r="B746" s="154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</row>
    <row r="747" spans="1:24" ht="12.75" customHeight="1" x14ac:dyDescent="0.3">
      <c r="A747" s="140"/>
      <c r="B747" s="154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</row>
    <row r="748" spans="1:24" ht="12.75" customHeight="1" x14ac:dyDescent="0.3">
      <c r="A748" s="140"/>
      <c r="B748" s="154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</row>
    <row r="749" spans="1:24" ht="12.75" customHeight="1" x14ac:dyDescent="0.3">
      <c r="A749" s="140"/>
      <c r="B749" s="154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</row>
    <row r="750" spans="1:24" ht="12.75" customHeight="1" x14ac:dyDescent="0.3">
      <c r="A750" s="140"/>
      <c r="B750" s="154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</row>
    <row r="751" spans="1:24" ht="12.75" customHeight="1" x14ac:dyDescent="0.3">
      <c r="A751" s="140"/>
      <c r="B751" s="154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</row>
    <row r="752" spans="1:24" ht="12.75" customHeight="1" x14ac:dyDescent="0.3">
      <c r="A752" s="140"/>
      <c r="B752" s="154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</row>
    <row r="753" spans="1:24" ht="12.75" customHeight="1" x14ac:dyDescent="0.3">
      <c r="A753" s="140"/>
      <c r="B753" s="154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</row>
    <row r="754" spans="1:24" ht="12.75" customHeight="1" x14ac:dyDescent="0.3">
      <c r="A754" s="140"/>
      <c r="B754" s="154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</row>
    <row r="755" spans="1:24" ht="12.75" customHeight="1" x14ac:dyDescent="0.3">
      <c r="A755" s="140"/>
      <c r="B755" s="154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</row>
    <row r="756" spans="1:24" ht="12.75" customHeight="1" x14ac:dyDescent="0.3">
      <c r="A756" s="140"/>
      <c r="B756" s="154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</row>
    <row r="757" spans="1:24" ht="12.75" customHeight="1" x14ac:dyDescent="0.3">
      <c r="A757" s="140"/>
      <c r="B757" s="154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</row>
    <row r="758" spans="1:24" ht="12.75" customHeight="1" x14ac:dyDescent="0.3">
      <c r="A758" s="140"/>
      <c r="B758" s="154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</row>
    <row r="759" spans="1:24" ht="12.75" customHeight="1" x14ac:dyDescent="0.3">
      <c r="A759" s="140"/>
      <c r="B759" s="154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</row>
    <row r="760" spans="1:24" ht="12.75" customHeight="1" x14ac:dyDescent="0.3">
      <c r="A760" s="140"/>
      <c r="B760" s="154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</row>
    <row r="761" spans="1:24" ht="12.75" customHeight="1" x14ac:dyDescent="0.3">
      <c r="A761" s="140"/>
      <c r="B761" s="154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</row>
    <row r="762" spans="1:24" ht="12.75" customHeight="1" x14ac:dyDescent="0.3">
      <c r="A762" s="140"/>
      <c r="B762" s="154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</row>
    <row r="763" spans="1:24" ht="12.75" customHeight="1" x14ac:dyDescent="0.3">
      <c r="A763" s="140"/>
      <c r="B763" s="154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</row>
    <row r="764" spans="1:24" ht="12.75" customHeight="1" x14ac:dyDescent="0.3">
      <c r="A764" s="140"/>
      <c r="B764" s="154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</row>
    <row r="765" spans="1:24" ht="12.75" customHeight="1" x14ac:dyDescent="0.3">
      <c r="A765" s="140"/>
      <c r="B765" s="154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</row>
    <row r="766" spans="1:24" ht="12.75" customHeight="1" x14ac:dyDescent="0.3">
      <c r="A766" s="140"/>
      <c r="B766" s="154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</row>
    <row r="767" spans="1:24" ht="12.75" customHeight="1" x14ac:dyDescent="0.3">
      <c r="A767" s="140"/>
      <c r="B767" s="154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</row>
    <row r="768" spans="1:24" ht="12.75" customHeight="1" x14ac:dyDescent="0.3">
      <c r="A768" s="140"/>
      <c r="B768" s="154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</row>
    <row r="769" spans="1:24" ht="12.75" customHeight="1" x14ac:dyDescent="0.3">
      <c r="A769" s="140"/>
      <c r="B769" s="154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</row>
    <row r="770" spans="1:24" ht="12.75" customHeight="1" x14ac:dyDescent="0.3">
      <c r="A770" s="140"/>
      <c r="B770" s="154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</row>
    <row r="771" spans="1:24" ht="12.75" customHeight="1" x14ac:dyDescent="0.3">
      <c r="A771" s="140"/>
      <c r="B771" s="154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</row>
    <row r="772" spans="1:24" ht="12.75" customHeight="1" x14ac:dyDescent="0.3">
      <c r="A772" s="140"/>
      <c r="B772" s="154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</row>
    <row r="773" spans="1:24" ht="12.75" customHeight="1" x14ac:dyDescent="0.3">
      <c r="A773" s="140"/>
      <c r="B773" s="154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</row>
    <row r="774" spans="1:24" ht="12.75" customHeight="1" x14ac:dyDescent="0.3">
      <c r="A774" s="140"/>
      <c r="B774" s="154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</row>
    <row r="775" spans="1:24" ht="12.75" customHeight="1" x14ac:dyDescent="0.3">
      <c r="A775" s="140"/>
      <c r="B775" s="154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</row>
    <row r="776" spans="1:24" ht="12.75" customHeight="1" x14ac:dyDescent="0.3">
      <c r="A776" s="140"/>
      <c r="B776" s="154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</row>
    <row r="777" spans="1:24" ht="12.75" customHeight="1" x14ac:dyDescent="0.3">
      <c r="A777" s="140"/>
      <c r="B777" s="154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</row>
    <row r="778" spans="1:24" ht="12.75" customHeight="1" x14ac:dyDescent="0.3">
      <c r="A778" s="140"/>
      <c r="B778" s="154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</row>
    <row r="779" spans="1:24" ht="12.75" customHeight="1" x14ac:dyDescent="0.3">
      <c r="A779" s="140"/>
      <c r="B779" s="154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</row>
    <row r="780" spans="1:24" ht="12.75" customHeight="1" x14ac:dyDescent="0.3">
      <c r="A780" s="140"/>
      <c r="B780" s="154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</row>
    <row r="781" spans="1:24" ht="12.75" customHeight="1" x14ac:dyDescent="0.3">
      <c r="A781" s="140"/>
      <c r="B781" s="154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</row>
    <row r="782" spans="1:24" ht="12.75" customHeight="1" x14ac:dyDescent="0.3">
      <c r="A782" s="140"/>
      <c r="B782" s="154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</row>
    <row r="783" spans="1:24" ht="12.75" customHeight="1" x14ac:dyDescent="0.3">
      <c r="A783" s="140"/>
      <c r="B783" s="154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</row>
    <row r="784" spans="1:24" ht="12.75" customHeight="1" x14ac:dyDescent="0.3">
      <c r="A784" s="140"/>
      <c r="B784" s="154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</row>
    <row r="785" spans="1:24" ht="12.75" customHeight="1" x14ac:dyDescent="0.3">
      <c r="A785" s="140"/>
      <c r="B785" s="154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</row>
    <row r="786" spans="1:24" ht="12.75" customHeight="1" x14ac:dyDescent="0.3">
      <c r="A786" s="140"/>
      <c r="B786" s="154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</row>
    <row r="787" spans="1:24" ht="12.75" customHeight="1" x14ac:dyDescent="0.3">
      <c r="A787" s="140"/>
      <c r="B787" s="154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</row>
    <row r="788" spans="1:24" ht="12.75" customHeight="1" x14ac:dyDescent="0.3">
      <c r="A788" s="140"/>
      <c r="B788" s="154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</row>
    <row r="789" spans="1:24" ht="12.75" customHeight="1" x14ac:dyDescent="0.3">
      <c r="A789" s="140"/>
      <c r="B789" s="154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</row>
    <row r="790" spans="1:24" ht="12.75" customHeight="1" x14ac:dyDescent="0.3">
      <c r="A790" s="140"/>
      <c r="B790" s="154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</row>
    <row r="791" spans="1:24" ht="12.75" customHeight="1" x14ac:dyDescent="0.3">
      <c r="A791" s="140"/>
      <c r="B791" s="154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</row>
    <row r="792" spans="1:24" ht="12.75" customHeight="1" x14ac:dyDescent="0.3">
      <c r="A792" s="140"/>
      <c r="B792" s="154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</row>
    <row r="793" spans="1:24" ht="12.75" customHeight="1" x14ac:dyDescent="0.3">
      <c r="A793" s="140"/>
      <c r="B793" s="154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</row>
    <row r="794" spans="1:24" ht="12.75" customHeight="1" x14ac:dyDescent="0.3">
      <c r="A794" s="140"/>
      <c r="B794" s="154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</row>
    <row r="795" spans="1:24" ht="12.75" customHeight="1" x14ac:dyDescent="0.3">
      <c r="A795" s="140"/>
      <c r="B795" s="154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</row>
    <row r="796" spans="1:24" ht="12.75" customHeight="1" x14ac:dyDescent="0.3">
      <c r="A796" s="140"/>
      <c r="B796" s="154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</row>
    <row r="797" spans="1:24" ht="12.75" customHeight="1" x14ac:dyDescent="0.3">
      <c r="A797" s="140"/>
      <c r="B797" s="154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</row>
    <row r="798" spans="1:24" ht="12.75" customHeight="1" x14ac:dyDescent="0.3">
      <c r="A798" s="140"/>
      <c r="B798" s="154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</row>
    <row r="799" spans="1:24" ht="12.75" customHeight="1" x14ac:dyDescent="0.3">
      <c r="A799" s="140"/>
      <c r="B799" s="154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</row>
    <row r="800" spans="1:24" ht="12.75" customHeight="1" x14ac:dyDescent="0.3">
      <c r="A800" s="140"/>
      <c r="B800" s="154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</row>
    <row r="801" spans="1:24" ht="12.75" customHeight="1" x14ac:dyDescent="0.3">
      <c r="A801" s="140"/>
      <c r="B801" s="154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</row>
    <row r="802" spans="1:24" ht="12.75" customHeight="1" x14ac:dyDescent="0.3">
      <c r="A802" s="140"/>
      <c r="B802" s="154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</row>
    <row r="803" spans="1:24" ht="12.75" customHeight="1" x14ac:dyDescent="0.3">
      <c r="A803" s="140"/>
      <c r="B803" s="154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</row>
    <row r="804" spans="1:24" ht="12.75" customHeight="1" x14ac:dyDescent="0.3">
      <c r="A804" s="140"/>
      <c r="B804" s="154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</row>
    <row r="805" spans="1:24" ht="12.75" customHeight="1" x14ac:dyDescent="0.3">
      <c r="A805" s="140"/>
      <c r="B805" s="154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</row>
    <row r="806" spans="1:24" ht="12.75" customHeight="1" x14ac:dyDescent="0.3">
      <c r="A806" s="140"/>
      <c r="B806" s="154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</row>
    <row r="807" spans="1:24" ht="12.75" customHeight="1" x14ac:dyDescent="0.3">
      <c r="A807" s="140"/>
      <c r="B807" s="154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</row>
    <row r="808" spans="1:24" ht="12.75" customHeight="1" x14ac:dyDescent="0.3">
      <c r="A808" s="140"/>
      <c r="B808" s="154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</row>
    <row r="809" spans="1:24" ht="12.75" customHeight="1" x14ac:dyDescent="0.3">
      <c r="A809" s="140"/>
      <c r="B809" s="154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</row>
    <row r="810" spans="1:24" ht="12.75" customHeight="1" x14ac:dyDescent="0.3">
      <c r="A810" s="140"/>
      <c r="B810" s="154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</row>
    <row r="811" spans="1:24" ht="12.75" customHeight="1" x14ac:dyDescent="0.3">
      <c r="A811" s="140"/>
      <c r="B811" s="154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</row>
    <row r="812" spans="1:24" ht="12.75" customHeight="1" x14ac:dyDescent="0.3">
      <c r="A812" s="140"/>
      <c r="B812" s="154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</row>
    <row r="813" spans="1:24" ht="12.75" customHeight="1" x14ac:dyDescent="0.3">
      <c r="A813" s="140"/>
      <c r="B813" s="154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</row>
    <row r="814" spans="1:24" ht="12.75" customHeight="1" x14ac:dyDescent="0.3">
      <c r="A814" s="140"/>
      <c r="B814" s="154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</row>
    <row r="815" spans="1:24" ht="12.75" customHeight="1" x14ac:dyDescent="0.3">
      <c r="A815" s="140"/>
      <c r="B815" s="154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</row>
    <row r="816" spans="1:24" ht="12.75" customHeight="1" x14ac:dyDescent="0.3">
      <c r="A816" s="140"/>
      <c r="B816" s="154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</row>
    <row r="817" spans="1:24" ht="12.75" customHeight="1" x14ac:dyDescent="0.3">
      <c r="A817" s="140"/>
      <c r="B817" s="154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</row>
    <row r="818" spans="1:24" ht="12.75" customHeight="1" x14ac:dyDescent="0.3">
      <c r="A818" s="140"/>
      <c r="B818" s="154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</row>
    <row r="819" spans="1:24" ht="12.75" customHeight="1" x14ac:dyDescent="0.3">
      <c r="A819" s="140"/>
      <c r="B819" s="154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</row>
    <row r="820" spans="1:24" ht="12.75" customHeight="1" x14ac:dyDescent="0.3">
      <c r="A820" s="140"/>
      <c r="B820" s="154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</row>
    <row r="821" spans="1:24" ht="12.75" customHeight="1" x14ac:dyDescent="0.3">
      <c r="A821" s="140"/>
      <c r="B821" s="154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</row>
    <row r="822" spans="1:24" ht="12.75" customHeight="1" x14ac:dyDescent="0.3">
      <c r="A822" s="140"/>
      <c r="B822" s="154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</row>
    <row r="823" spans="1:24" ht="12.75" customHeight="1" x14ac:dyDescent="0.3">
      <c r="A823" s="140"/>
      <c r="B823" s="154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</row>
    <row r="824" spans="1:24" ht="12.75" customHeight="1" x14ac:dyDescent="0.3">
      <c r="A824" s="140"/>
      <c r="B824" s="154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</row>
    <row r="825" spans="1:24" ht="12.75" customHeight="1" x14ac:dyDescent="0.3">
      <c r="A825" s="140"/>
      <c r="B825" s="154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</row>
    <row r="826" spans="1:24" ht="12.75" customHeight="1" x14ac:dyDescent="0.3">
      <c r="A826" s="140"/>
      <c r="B826" s="154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</row>
    <row r="827" spans="1:24" ht="12.75" customHeight="1" x14ac:dyDescent="0.3">
      <c r="A827" s="140"/>
      <c r="B827" s="154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</row>
    <row r="828" spans="1:24" ht="12.75" customHeight="1" x14ac:dyDescent="0.3">
      <c r="A828" s="140"/>
      <c r="B828" s="154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</row>
    <row r="829" spans="1:24" ht="12.75" customHeight="1" x14ac:dyDescent="0.3">
      <c r="A829" s="140"/>
      <c r="B829" s="154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</row>
    <row r="830" spans="1:24" ht="12.75" customHeight="1" x14ac:dyDescent="0.3">
      <c r="A830" s="140"/>
      <c r="B830" s="154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</row>
    <row r="831" spans="1:24" ht="12.75" customHeight="1" x14ac:dyDescent="0.3">
      <c r="A831" s="140"/>
      <c r="B831" s="154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</row>
    <row r="832" spans="1:24" ht="12.75" customHeight="1" x14ac:dyDescent="0.3">
      <c r="A832" s="140"/>
      <c r="B832" s="154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</row>
    <row r="833" spans="1:24" ht="12.75" customHeight="1" x14ac:dyDescent="0.3">
      <c r="A833" s="140"/>
      <c r="B833" s="154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</row>
    <row r="834" spans="1:24" ht="12.75" customHeight="1" x14ac:dyDescent="0.3">
      <c r="A834" s="140"/>
      <c r="B834" s="154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</row>
    <row r="835" spans="1:24" ht="12.75" customHeight="1" x14ac:dyDescent="0.3">
      <c r="A835" s="140"/>
      <c r="B835" s="154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</row>
    <row r="836" spans="1:24" ht="12.75" customHeight="1" x14ac:dyDescent="0.3">
      <c r="A836" s="140"/>
      <c r="B836" s="154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</row>
    <row r="837" spans="1:24" ht="12.75" customHeight="1" x14ac:dyDescent="0.3">
      <c r="A837" s="140"/>
      <c r="B837" s="154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</row>
    <row r="838" spans="1:24" ht="12.75" customHeight="1" x14ac:dyDescent="0.3">
      <c r="A838" s="140"/>
      <c r="B838" s="154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</row>
    <row r="839" spans="1:24" ht="12.75" customHeight="1" x14ac:dyDescent="0.3">
      <c r="A839" s="140"/>
      <c r="B839" s="154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</row>
    <row r="840" spans="1:24" ht="12.75" customHeight="1" x14ac:dyDescent="0.3">
      <c r="A840" s="140"/>
      <c r="B840" s="154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</row>
    <row r="841" spans="1:24" ht="12.75" customHeight="1" x14ac:dyDescent="0.3">
      <c r="A841" s="140"/>
      <c r="B841" s="154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</row>
    <row r="842" spans="1:24" ht="12.75" customHeight="1" x14ac:dyDescent="0.3">
      <c r="A842" s="140"/>
      <c r="B842" s="154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</row>
    <row r="843" spans="1:24" ht="12.75" customHeight="1" x14ac:dyDescent="0.3">
      <c r="A843" s="140"/>
      <c r="B843" s="154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</row>
    <row r="844" spans="1:24" ht="12.75" customHeight="1" x14ac:dyDescent="0.3">
      <c r="A844" s="140"/>
      <c r="B844" s="154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</row>
    <row r="845" spans="1:24" ht="12.75" customHeight="1" x14ac:dyDescent="0.3">
      <c r="A845" s="140"/>
      <c r="B845" s="154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</row>
    <row r="846" spans="1:24" ht="12.75" customHeight="1" x14ac:dyDescent="0.3">
      <c r="A846" s="140"/>
      <c r="B846" s="154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</row>
    <row r="847" spans="1:24" ht="12.75" customHeight="1" x14ac:dyDescent="0.3">
      <c r="A847" s="140"/>
      <c r="B847" s="154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</row>
    <row r="848" spans="1:24" ht="12.75" customHeight="1" x14ac:dyDescent="0.3">
      <c r="A848" s="140"/>
      <c r="B848" s="154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</row>
    <row r="849" spans="1:24" ht="12.75" customHeight="1" x14ac:dyDescent="0.3">
      <c r="A849" s="140"/>
      <c r="B849" s="154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</row>
    <row r="850" spans="1:24" ht="12.75" customHeight="1" x14ac:dyDescent="0.3">
      <c r="A850" s="140"/>
      <c r="B850" s="154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</row>
    <row r="851" spans="1:24" ht="12.75" customHeight="1" x14ac:dyDescent="0.3">
      <c r="A851" s="140"/>
      <c r="B851" s="154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</row>
    <row r="852" spans="1:24" ht="12.75" customHeight="1" x14ac:dyDescent="0.3">
      <c r="A852" s="140"/>
      <c r="B852" s="154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</row>
    <row r="853" spans="1:24" ht="12.75" customHeight="1" x14ac:dyDescent="0.3">
      <c r="A853" s="140"/>
      <c r="B853" s="154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</row>
    <row r="854" spans="1:24" ht="12.75" customHeight="1" x14ac:dyDescent="0.3">
      <c r="A854" s="140"/>
      <c r="B854" s="154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</row>
    <row r="855" spans="1:24" ht="12.75" customHeight="1" x14ac:dyDescent="0.3">
      <c r="A855" s="140"/>
      <c r="B855" s="154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</row>
    <row r="856" spans="1:24" ht="12.75" customHeight="1" x14ac:dyDescent="0.3">
      <c r="A856" s="140"/>
      <c r="B856" s="154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</row>
    <row r="857" spans="1:24" ht="12.75" customHeight="1" x14ac:dyDescent="0.3">
      <c r="A857" s="140"/>
      <c r="B857" s="154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</row>
    <row r="858" spans="1:24" ht="12.75" customHeight="1" x14ac:dyDescent="0.3">
      <c r="A858" s="140"/>
      <c r="B858" s="154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</row>
    <row r="859" spans="1:24" ht="12.75" customHeight="1" x14ac:dyDescent="0.3">
      <c r="A859" s="140"/>
      <c r="B859" s="154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</row>
    <row r="860" spans="1:24" ht="12.75" customHeight="1" x14ac:dyDescent="0.3">
      <c r="A860" s="140"/>
      <c r="B860" s="154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</row>
    <row r="861" spans="1:24" ht="12.75" customHeight="1" x14ac:dyDescent="0.3">
      <c r="A861" s="140"/>
      <c r="B861" s="154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</row>
    <row r="862" spans="1:24" ht="12.75" customHeight="1" x14ac:dyDescent="0.3">
      <c r="A862" s="140"/>
      <c r="B862" s="154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</row>
    <row r="863" spans="1:24" ht="12.75" customHeight="1" x14ac:dyDescent="0.3">
      <c r="A863" s="140"/>
      <c r="B863" s="154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</row>
    <row r="864" spans="1:24" ht="12.75" customHeight="1" x14ac:dyDescent="0.3">
      <c r="A864" s="140"/>
      <c r="B864" s="154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</row>
    <row r="865" spans="1:24" ht="12.75" customHeight="1" x14ac:dyDescent="0.3">
      <c r="A865" s="140"/>
      <c r="B865" s="154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</row>
    <row r="866" spans="1:24" ht="12.75" customHeight="1" x14ac:dyDescent="0.3">
      <c r="A866" s="140"/>
      <c r="B866" s="154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</row>
    <row r="867" spans="1:24" ht="12.75" customHeight="1" x14ac:dyDescent="0.3">
      <c r="A867" s="140"/>
      <c r="B867" s="154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</row>
    <row r="868" spans="1:24" ht="12.75" customHeight="1" x14ac:dyDescent="0.3">
      <c r="A868" s="140"/>
      <c r="B868" s="154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</row>
    <row r="869" spans="1:24" ht="12.75" customHeight="1" x14ac:dyDescent="0.3">
      <c r="A869" s="140"/>
      <c r="B869" s="154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</row>
    <row r="870" spans="1:24" ht="12.75" customHeight="1" x14ac:dyDescent="0.3">
      <c r="A870" s="140"/>
      <c r="B870" s="154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</row>
    <row r="871" spans="1:24" ht="12.75" customHeight="1" x14ac:dyDescent="0.3">
      <c r="A871" s="140"/>
      <c r="B871" s="154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</row>
    <row r="872" spans="1:24" ht="12.75" customHeight="1" x14ac:dyDescent="0.3">
      <c r="A872" s="140"/>
      <c r="B872" s="154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</row>
    <row r="873" spans="1:24" ht="12.75" customHeight="1" x14ac:dyDescent="0.3">
      <c r="A873" s="140"/>
      <c r="B873" s="154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</row>
    <row r="874" spans="1:24" ht="12.75" customHeight="1" x14ac:dyDescent="0.3">
      <c r="A874" s="140"/>
      <c r="B874" s="154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</row>
    <row r="875" spans="1:24" ht="12.75" customHeight="1" x14ac:dyDescent="0.3">
      <c r="A875" s="140"/>
      <c r="B875" s="154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</row>
    <row r="876" spans="1:24" ht="12.75" customHeight="1" x14ac:dyDescent="0.3">
      <c r="A876" s="140"/>
      <c r="B876" s="154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</row>
    <row r="877" spans="1:24" ht="12.75" customHeight="1" x14ac:dyDescent="0.3">
      <c r="A877" s="140"/>
      <c r="B877" s="154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</row>
    <row r="878" spans="1:24" ht="12.75" customHeight="1" x14ac:dyDescent="0.3">
      <c r="A878" s="140"/>
      <c r="B878" s="154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</row>
    <row r="879" spans="1:24" ht="12.75" customHeight="1" x14ac:dyDescent="0.3">
      <c r="A879" s="140"/>
      <c r="B879" s="154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</row>
    <row r="880" spans="1:24" ht="12.75" customHeight="1" x14ac:dyDescent="0.3">
      <c r="A880" s="140"/>
      <c r="B880" s="154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</row>
    <row r="881" spans="1:24" ht="12.75" customHeight="1" x14ac:dyDescent="0.3">
      <c r="A881" s="140"/>
      <c r="B881" s="154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</row>
    <row r="882" spans="1:24" ht="12.75" customHeight="1" x14ac:dyDescent="0.3">
      <c r="A882" s="140"/>
      <c r="B882" s="154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</row>
    <row r="883" spans="1:24" ht="12.75" customHeight="1" x14ac:dyDescent="0.3">
      <c r="A883" s="140"/>
      <c r="B883" s="154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</row>
    <row r="884" spans="1:24" ht="12.75" customHeight="1" x14ac:dyDescent="0.3">
      <c r="A884" s="140"/>
      <c r="B884" s="154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</row>
    <row r="885" spans="1:24" ht="12.75" customHeight="1" x14ac:dyDescent="0.3">
      <c r="A885" s="140"/>
      <c r="B885" s="154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</row>
    <row r="886" spans="1:24" ht="12.75" customHeight="1" x14ac:dyDescent="0.3">
      <c r="A886" s="140"/>
      <c r="B886" s="154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</row>
    <row r="887" spans="1:24" ht="12.75" customHeight="1" x14ac:dyDescent="0.3">
      <c r="A887" s="140"/>
      <c r="B887" s="154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</row>
    <row r="888" spans="1:24" ht="12.75" customHeight="1" x14ac:dyDescent="0.3">
      <c r="A888" s="140"/>
      <c r="B888" s="154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</row>
    <row r="889" spans="1:24" ht="12.75" customHeight="1" x14ac:dyDescent="0.3">
      <c r="A889" s="140"/>
      <c r="B889" s="154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</row>
    <row r="890" spans="1:24" ht="12.75" customHeight="1" x14ac:dyDescent="0.3">
      <c r="A890" s="140"/>
      <c r="B890" s="154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</row>
    <row r="891" spans="1:24" ht="12.75" customHeight="1" x14ac:dyDescent="0.3">
      <c r="A891" s="140"/>
      <c r="B891" s="154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</row>
    <row r="892" spans="1:24" ht="12.75" customHeight="1" x14ac:dyDescent="0.3">
      <c r="A892" s="140"/>
      <c r="B892" s="154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</row>
    <row r="893" spans="1:24" ht="12.75" customHeight="1" x14ac:dyDescent="0.3">
      <c r="A893" s="140"/>
      <c r="B893" s="154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</row>
    <row r="894" spans="1:24" ht="12.75" customHeight="1" x14ac:dyDescent="0.3">
      <c r="A894" s="140"/>
      <c r="B894" s="154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</row>
    <row r="895" spans="1:24" ht="12.75" customHeight="1" x14ac:dyDescent="0.3">
      <c r="A895" s="140"/>
      <c r="B895" s="154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</row>
    <row r="896" spans="1:24" ht="12.75" customHeight="1" x14ac:dyDescent="0.3">
      <c r="A896" s="140"/>
      <c r="B896" s="154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</row>
    <row r="897" spans="1:24" ht="12.75" customHeight="1" x14ac:dyDescent="0.3">
      <c r="A897" s="140"/>
      <c r="B897" s="154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</row>
    <row r="898" spans="1:24" ht="12.75" customHeight="1" x14ac:dyDescent="0.3">
      <c r="A898" s="140"/>
      <c r="B898" s="154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</row>
    <row r="899" spans="1:24" ht="12.75" customHeight="1" x14ac:dyDescent="0.3">
      <c r="A899" s="140"/>
      <c r="B899" s="154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</row>
    <row r="900" spans="1:24" ht="12.75" customHeight="1" x14ac:dyDescent="0.3">
      <c r="A900" s="140"/>
      <c r="B900" s="154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</row>
    <row r="901" spans="1:24" ht="12.75" customHeight="1" x14ac:dyDescent="0.3">
      <c r="A901" s="140"/>
      <c r="B901" s="154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</row>
    <row r="902" spans="1:24" ht="12.75" customHeight="1" x14ac:dyDescent="0.3">
      <c r="A902" s="140"/>
      <c r="B902" s="154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</row>
    <row r="903" spans="1:24" ht="12.75" customHeight="1" x14ac:dyDescent="0.3">
      <c r="A903" s="140"/>
      <c r="B903" s="154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</row>
    <row r="904" spans="1:24" ht="12.75" customHeight="1" x14ac:dyDescent="0.3">
      <c r="A904" s="140"/>
      <c r="B904" s="154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</row>
    <row r="905" spans="1:24" ht="12.75" customHeight="1" x14ac:dyDescent="0.3">
      <c r="A905" s="140"/>
      <c r="B905" s="154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</row>
    <row r="906" spans="1:24" ht="12.75" customHeight="1" x14ac:dyDescent="0.3">
      <c r="A906" s="140"/>
      <c r="B906" s="154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</row>
    <row r="907" spans="1:24" ht="12.75" customHeight="1" x14ac:dyDescent="0.3">
      <c r="A907" s="140"/>
      <c r="B907" s="154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</row>
    <row r="908" spans="1:24" ht="12.75" customHeight="1" x14ac:dyDescent="0.3">
      <c r="A908" s="140"/>
      <c r="B908" s="154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</row>
    <row r="909" spans="1:24" ht="12.75" customHeight="1" x14ac:dyDescent="0.3">
      <c r="A909" s="140"/>
      <c r="B909" s="154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</row>
    <row r="910" spans="1:24" ht="12.75" customHeight="1" x14ac:dyDescent="0.3">
      <c r="A910" s="140"/>
      <c r="B910" s="154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</row>
    <row r="911" spans="1:24" ht="12.75" customHeight="1" x14ac:dyDescent="0.3">
      <c r="A911" s="140"/>
      <c r="B911" s="154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</row>
    <row r="912" spans="1:24" ht="12.75" customHeight="1" x14ac:dyDescent="0.3">
      <c r="A912" s="140"/>
      <c r="B912" s="154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</row>
    <row r="913" spans="1:24" ht="12.75" customHeight="1" x14ac:dyDescent="0.3">
      <c r="A913" s="140"/>
      <c r="B913" s="154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</row>
    <row r="914" spans="1:24" ht="12.75" customHeight="1" x14ac:dyDescent="0.3">
      <c r="A914" s="140"/>
      <c r="B914" s="154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</row>
    <row r="915" spans="1:24" ht="12.75" customHeight="1" x14ac:dyDescent="0.3">
      <c r="A915" s="140"/>
      <c r="B915" s="154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</row>
    <row r="916" spans="1:24" ht="12.75" customHeight="1" x14ac:dyDescent="0.3">
      <c r="A916" s="140"/>
      <c r="B916" s="154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</row>
    <row r="917" spans="1:24" ht="12.75" customHeight="1" x14ac:dyDescent="0.3">
      <c r="A917" s="140"/>
      <c r="B917" s="154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</row>
    <row r="918" spans="1:24" ht="12.75" customHeight="1" x14ac:dyDescent="0.3">
      <c r="A918" s="140"/>
      <c r="B918" s="154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</row>
    <row r="919" spans="1:24" ht="12.75" customHeight="1" x14ac:dyDescent="0.3">
      <c r="A919" s="140"/>
      <c r="B919" s="154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</row>
    <row r="920" spans="1:24" ht="12.75" customHeight="1" x14ac:dyDescent="0.3">
      <c r="A920" s="140"/>
      <c r="B920" s="154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</row>
    <row r="921" spans="1:24" ht="12.75" customHeight="1" x14ac:dyDescent="0.3">
      <c r="A921" s="140"/>
      <c r="B921" s="154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</row>
    <row r="922" spans="1:24" ht="12.75" customHeight="1" x14ac:dyDescent="0.3">
      <c r="A922" s="140"/>
      <c r="B922" s="154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</row>
    <row r="923" spans="1:24" ht="12.75" customHeight="1" x14ac:dyDescent="0.3">
      <c r="A923" s="140"/>
      <c r="B923" s="154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</row>
    <row r="924" spans="1:24" ht="12.75" customHeight="1" x14ac:dyDescent="0.3">
      <c r="A924" s="140"/>
      <c r="B924" s="154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</row>
    <row r="925" spans="1:24" ht="12.75" customHeight="1" x14ac:dyDescent="0.3">
      <c r="A925" s="140"/>
      <c r="B925" s="154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</row>
    <row r="926" spans="1:24" ht="12.75" customHeight="1" x14ac:dyDescent="0.3">
      <c r="A926" s="140"/>
      <c r="B926" s="154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</row>
    <row r="927" spans="1:24" ht="12.75" customHeight="1" x14ac:dyDescent="0.3">
      <c r="A927" s="140"/>
      <c r="B927" s="154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</row>
    <row r="928" spans="1:24" ht="12.75" customHeight="1" x14ac:dyDescent="0.3">
      <c r="A928" s="140"/>
      <c r="B928" s="154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</row>
    <row r="929" spans="1:24" ht="12.75" customHeight="1" x14ac:dyDescent="0.3">
      <c r="A929" s="140"/>
      <c r="B929" s="154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</row>
    <row r="930" spans="1:24" ht="12.75" customHeight="1" x14ac:dyDescent="0.3">
      <c r="A930" s="140"/>
      <c r="B930" s="154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</row>
    <row r="931" spans="1:24" ht="12.75" customHeight="1" x14ac:dyDescent="0.3">
      <c r="A931" s="140"/>
      <c r="B931" s="154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</row>
    <row r="932" spans="1:24" ht="12.75" customHeight="1" x14ac:dyDescent="0.3">
      <c r="A932" s="140"/>
      <c r="B932" s="154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</row>
    <row r="933" spans="1:24" ht="12.75" customHeight="1" x14ac:dyDescent="0.3">
      <c r="A933" s="140"/>
      <c r="B933" s="154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</row>
    <row r="934" spans="1:24" ht="12.75" customHeight="1" x14ac:dyDescent="0.3">
      <c r="A934" s="140"/>
      <c r="B934" s="154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</row>
    <row r="935" spans="1:24" ht="12.75" customHeight="1" x14ac:dyDescent="0.3">
      <c r="A935" s="140"/>
      <c r="B935" s="154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</row>
    <row r="936" spans="1:24" ht="12.75" customHeight="1" x14ac:dyDescent="0.3">
      <c r="A936" s="140"/>
      <c r="B936" s="154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</row>
    <row r="937" spans="1:24" ht="12.75" customHeight="1" x14ac:dyDescent="0.3">
      <c r="A937" s="140"/>
      <c r="B937" s="154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</row>
    <row r="938" spans="1:24" ht="12.75" customHeight="1" x14ac:dyDescent="0.3">
      <c r="A938" s="140"/>
      <c r="B938" s="154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</row>
    <row r="939" spans="1:24" ht="12.75" customHeight="1" x14ac:dyDescent="0.3">
      <c r="A939" s="140"/>
      <c r="B939" s="154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</row>
    <row r="940" spans="1:24" ht="12.75" customHeight="1" x14ac:dyDescent="0.3">
      <c r="A940" s="140"/>
      <c r="B940" s="154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</row>
    <row r="941" spans="1:24" ht="12.75" customHeight="1" x14ac:dyDescent="0.3">
      <c r="A941" s="140"/>
      <c r="B941" s="154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</row>
    <row r="942" spans="1:24" ht="12.75" customHeight="1" x14ac:dyDescent="0.3">
      <c r="A942" s="140"/>
      <c r="B942" s="154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</row>
    <row r="943" spans="1:24" ht="12.75" customHeight="1" x14ac:dyDescent="0.3">
      <c r="A943" s="140"/>
      <c r="B943" s="154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</row>
    <row r="944" spans="1:24" ht="12.75" customHeight="1" x14ac:dyDescent="0.3">
      <c r="A944" s="140"/>
      <c r="B944" s="154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</row>
    <row r="945" spans="1:24" ht="12.75" customHeight="1" x14ac:dyDescent="0.3">
      <c r="A945" s="140"/>
      <c r="B945" s="154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</row>
    <row r="946" spans="1:24" ht="12.75" customHeight="1" x14ac:dyDescent="0.3">
      <c r="A946" s="140"/>
      <c r="B946" s="154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</row>
    <row r="947" spans="1:24" ht="12.75" customHeight="1" x14ac:dyDescent="0.3">
      <c r="A947" s="140"/>
      <c r="B947" s="154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</row>
    <row r="948" spans="1:24" ht="12.75" customHeight="1" x14ac:dyDescent="0.3">
      <c r="A948" s="140"/>
      <c r="B948" s="154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</row>
    <row r="949" spans="1:24" ht="12.75" customHeight="1" x14ac:dyDescent="0.3">
      <c r="A949" s="140"/>
      <c r="B949" s="154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</row>
    <row r="950" spans="1:24" ht="12.75" customHeight="1" x14ac:dyDescent="0.3">
      <c r="A950" s="140"/>
      <c r="B950" s="154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</row>
    <row r="951" spans="1:24" ht="12.75" customHeight="1" x14ac:dyDescent="0.3">
      <c r="A951" s="140"/>
      <c r="B951" s="154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</row>
    <row r="952" spans="1:24" ht="12.75" customHeight="1" x14ac:dyDescent="0.3">
      <c r="A952" s="140"/>
      <c r="B952" s="154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</row>
    <row r="953" spans="1:24" ht="12.75" customHeight="1" x14ac:dyDescent="0.3">
      <c r="A953" s="140"/>
      <c r="B953" s="154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</row>
    <row r="954" spans="1:24" ht="12.75" customHeight="1" x14ac:dyDescent="0.3">
      <c r="A954" s="140"/>
      <c r="B954" s="154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</row>
    <row r="955" spans="1:24" ht="12.75" customHeight="1" x14ac:dyDescent="0.3">
      <c r="A955" s="140"/>
      <c r="B955" s="154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</row>
    <row r="956" spans="1:24" ht="12.75" customHeight="1" x14ac:dyDescent="0.3">
      <c r="A956" s="140"/>
      <c r="B956" s="154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  <c r="W956" s="140"/>
      <c r="X956" s="140"/>
    </row>
    <row r="957" spans="1:24" ht="12.75" customHeight="1" x14ac:dyDescent="0.3">
      <c r="A957" s="140"/>
      <c r="B957" s="154"/>
      <c r="C957" s="140"/>
      <c r="D957" s="140"/>
      <c r="E957" s="140"/>
      <c r="F957" s="140"/>
      <c r="G957" s="140"/>
      <c r="H957" s="14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</row>
    <row r="958" spans="1:24" ht="12.75" customHeight="1" x14ac:dyDescent="0.3">
      <c r="A958" s="140"/>
      <c r="B958" s="154"/>
      <c r="C958" s="140"/>
      <c r="D958" s="140"/>
      <c r="E958" s="140"/>
      <c r="F958" s="140"/>
      <c r="G958" s="140"/>
      <c r="H958" s="140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  <c r="W958" s="140"/>
      <c r="X958" s="140"/>
    </row>
    <row r="959" spans="1:24" ht="12.75" customHeight="1" x14ac:dyDescent="0.3">
      <c r="A959" s="140"/>
      <c r="B959" s="154"/>
      <c r="C959" s="140"/>
      <c r="D959" s="140"/>
      <c r="E959" s="140"/>
      <c r="F959" s="140"/>
      <c r="G959" s="140"/>
      <c r="H959" s="14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</row>
    <row r="960" spans="1:24" ht="12.75" customHeight="1" x14ac:dyDescent="0.3">
      <c r="A960" s="140"/>
      <c r="B960" s="154"/>
      <c r="C960" s="140"/>
      <c r="D960" s="140"/>
      <c r="E960" s="140"/>
      <c r="F960" s="140"/>
      <c r="G960" s="140"/>
      <c r="H960" s="140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  <c r="W960" s="140"/>
      <c r="X960" s="140"/>
    </row>
    <row r="961" spans="1:24" ht="12.75" customHeight="1" x14ac:dyDescent="0.3">
      <c r="A961" s="140"/>
      <c r="B961" s="154"/>
      <c r="C961" s="140"/>
      <c r="D961" s="140"/>
      <c r="E961" s="140"/>
      <c r="F961" s="140"/>
      <c r="G961" s="140"/>
      <c r="H961" s="14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</row>
    <row r="962" spans="1:24" ht="12.75" customHeight="1" x14ac:dyDescent="0.3">
      <c r="A962" s="140"/>
      <c r="B962" s="154"/>
      <c r="C962" s="140"/>
      <c r="D962" s="140"/>
      <c r="E962" s="140"/>
      <c r="F962" s="140"/>
      <c r="G962" s="140"/>
      <c r="H962" s="140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  <c r="W962" s="140"/>
      <c r="X962" s="140"/>
    </row>
    <row r="963" spans="1:24" ht="12.75" customHeight="1" x14ac:dyDescent="0.3">
      <c r="A963" s="140"/>
      <c r="B963" s="154"/>
      <c r="C963" s="140"/>
      <c r="D963" s="140"/>
      <c r="E963" s="140"/>
      <c r="F963" s="140"/>
      <c r="G963" s="140"/>
      <c r="H963" s="14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</row>
    <row r="964" spans="1:24" ht="12.75" customHeight="1" x14ac:dyDescent="0.3">
      <c r="A964" s="140"/>
      <c r="B964" s="154"/>
      <c r="C964" s="140"/>
      <c r="D964" s="140"/>
      <c r="E964" s="140"/>
      <c r="F964" s="140"/>
      <c r="G964" s="140"/>
      <c r="H964" s="140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  <c r="W964" s="140"/>
      <c r="X964" s="140"/>
    </row>
    <row r="965" spans="1:24" ht="12.75" customHeight="1" x14ac:dyDescent="0.3">
      <c r="A965" s="140"/>
      <c r="B965" s="154"/>
      <c r="C965" s="140"/>
      <c r="D965" s="140"/>
      <c r="E965" s="140"/>
      <c r="F965" s="140"/>
      <c r="G965" s="140"/>
      <c r="H965" s="14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</row>
    <row r="966" spans="1:24" ht="12.75" customHeight="1" x14ac:dyDescent="0.3">
      <c r="A966" s="140"/>
      <c r="B966" s="154"/>
      <c r="C966" s="140"/>
      <c r="D966" s="140"/>
      <c r="E966" s="140"/>
      <c r="F966" s="140"/>
      <c r="G966" s="140"/>
      <c r="H966" s="140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  <c r="W966" s="140"/>
      <c r="X966" s="140"/>
    </row>
    <row r="967" spans="1:24" ht="12.75" customHeight="1" x14ac:dyDescent="0.3">
      <c r="A967" s="140"/>
      <c r="B967" s="154"/>
      <c r="C967" s="140"/>
      <c r="D967" s="140"/>
      <c r="E967" s="140"/>
      <c r="F967" s="140"/>
      <c r="G967" s="140"/>
      <c r="H967" s="14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</row>
    <row r="968" spans="1:24" ht="12.75" customHeight="1" x14ac:dyDescent="0.3">
      <c r="A968" s="140"/>
      <c r="B968" s="154"/>
      <c r="C968" s="140"/>
      <c r="D968" s="140"/>
      <c r="E968" s="140"/>
      <c r="F968" s="140"/>
      <c r="G968" s="140"/>
      <c r="H968" s="140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  <c r="W968" s="140"/>
      <c r="X968" s="140"/>
    </row>
    <row r="969" spans="1:24" ht="12.75" customHeight="1" x14ac:dyDescent="0.3">
      <c r="A969" s="140"/>
      <c r="B969" s="154"/>
      <c r="C969" s="140"/>
      <c r="D969" s="140"/>
      <c r="E969" s="140"/>
      <c r="F969" s="140"/>
      <c r="G969" s="140"/>
      <c r="H969" s="140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</row>
    <row r="970" spans="1:24" ht="12.75" customHeight="1" x14ac:dyDescent="0.3">
      <c r="A970" s="140"/>
      <c r="B970" s="154"/>
      <c r="C970" s="140"/>
      <c r="D970" s="140"/>
      <c r="E970" s="140"/>
      <c r="F970" s="140"/>
      <c r="G970" s="140"/>
      <c r="H970" s="140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  <c r="W970" s="140"/>
      <c r="X970" s="140"/>
    </row>
    <row r="971" spans="1:24" ht="12.75" customHeight="1" x14ac:dyDescent="0.3">
      <c r="A971" s="140"/>
      <c r="B971" s="154"/>
      <c r="C971" s="140"/>
      <c r="D971" s="140"/>
      <c r="E971" s="140"/>
      <c r="F971" s="140"/>
      <c r="G971" s="140"/>
      <c r="H971" s="140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</row>
    <row r="972" spans="1:24" ht="12.75" customHeight="1" x14ac:dyDescent="0.3">
      <c r="A972" s="140"/>
      <c r="B972" s="154"/>
      <c r="C972" s="140"/>
      <c r="D972" s="140"/>
      <c r="E972" s="140"/>
      <c r="F972" s="140"/>
      <c r="G972" s="140"/>
      <c r="H972" s="140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  <c r="W972" s="140"/>
      <c r="X972" s="140"/>
    </row>
    <row r="973" spans="1:24" ht="12.75" customHeight="1" x14ac:dyDescent="0.3">
      <c r="A973" s="140"/>
      <c r="B973" s="154"/>
      <c r="C973" s="140"/>
      <c r="D973" s="140"/>
      <c r="E973" s="140"/>
      <c r="F973" s="140"/>
      <c r="G973" s="140"/>
      <c r="H973" s="140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</row>
    <row r="974" spans="1:24" ht="12.75" customHeight="1" x14ac:dyDescent="0.3">
      <c r="A974" s="140"/>
      <c r="B974" s="154"/>
      <c r="C974" s="140"/>
      <c r="D974" s="140"/>
      <c r="E974" s="140"/>
      <c r="F974" s="140"/>
      <c r="G974" s="140"/>
      <c r="H974" s="140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  <c r="W974" s="140"/>
      <c r="X974" s="140"/>
    </row>
    <row r="975" spans="1:24" ht="12.75" customHeight="1" x14ac:dyDescent="0.3">
      <c r="A975" s="140"/>
      <c r="B975" s="154"/>
      <c r="C975" s="140"/>
      <c r="D975" s="140"/>
      <c r="E975" s="140"/>
      <c r="F975" s="140"/>
      <c r="G975" s="140"/>
      <c r="H975" s="140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</row>
    <row r="976" spans="1:24" ht="12.75" customHeight="1" x14ac:dyDescent="0.3">
      <c r="A976" s="140"/>
      <c r="B976" s="154"/>
      <c r="C976" s="140"/>
      <c r="D976" s="140"/>
      <c r="E976" s="140"/>
      <c r="F976" s="140"/>
      <c r="G976" s="140"/>
      <c r="H976" s="140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  <c r="W976" s="140"/>
      <c r="X976" s="140"/>
    </row>
    <row r="977" spans="1:24" ht="12.75" customHeight="1" x14ac:dyDescent="0.3">
      <c r="A977" s="140"/>
      <c r="B977" s="154"/>
      <c r="C977" s="140"/>
      <c r="D977" s="140"/>
      <c r="E977" s="140"/>
      <c r="F977" s="140"/>
      <c r="G977" s="140"/>
      <c r="H977" s="140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</row>
    <row r="978" spans="1:24" ht="12.75" customHeight="1" x14ac:dyDescent="0.3">
      <c r="A978" s="140"/>
      <c r="B978" s="154"/>
      <c r="C978" s="140"/>
      <c r="D978" s="140"/>
      <c r="E978" s="140"/>
      <c r="F978" s="140"/>
      <c r="G978" s="140"/>
      <c r="H978" s="140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  <c r="W978" s="140"/>
      <c r="X978" s="140"/>
    </row>
    <row r="979" spans="1:24" ht="12.75" customHeight="1" x14ac:dyDescent="0.3">
      <c r="A979" s="140"/>
      <c r="B979" s="154"/>
      <c r="C979" s="140"/>
      <c r="D979" s="140"/>
      <c r="E979" s="140"/>
      <c r="F979" s="140"/>
      <c r="G979" s="140"/>
      <c r="H979" s="140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</row>
    <row r="980" spans="1:24" ht="12.75" customHeight="1" x14ac:dyDescent="0.3">
      <c r="A980" s="140"/>
      <c r="B980" s="154"/>
      <c r="C980" s="140"/>
      <c r="D980" s="140"/>
      <c r="E980" s="140"/>
      <c r="F980" s="140"/>
      <c r="G980" s="140"/>
      <c r="H980" s="140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  <c r="W980" s="140"/>
      <c r="X980" s="140"/>
    </row>
    <row r="981" spans="1:24" ht="12.75" customHeight="1" x14ac:dyDescent="0.3">
      <c r="A981" s="140"/>
      <c r="B981" s="154"/>
      <c r="C981" s="140"/>
      <c r="D981" s="140"/>
      <c r="E981" s="140"/>
      <c r="F981" s="140"/>
      <c r="G981" s="140"/>
      <c r="H981" s="140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</row>
    <row r="982" spans="1:24" ht="12.75" customHeight="1" x14ac:dyDescent="0.3">
      <c r="A982" s="140"/>
      <c r="B982" s="154"/>
      <c r="C982" s="140"/>
      <c r="D982" s="140"/>
      <c r="E982" s="140"/>
      <c r="F982" s="140"/>
      <c r="G982" s="140"/>
      <c r="H982" s="140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</row>
    <row r="983" spans="1:24" ht="12.75" customHeight="1" x14ac:dyDescent="0.3">
      <c r="A983" s="140"/>
      <c r="B983" s="154"/>
      <c r="C983" s="140"/>
      <c r="D983" s="140"/>
      <c r="E983" s="140"/>
      <c r="F983" s="140"/>
      <c r="G983" s="140"/>
      <c r="H983" s="140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</row>
    <row r="984" spans="1:24" ht="12.75" customHeight="1" x14ac:dyDescent="0.3">
      <c r="A984" s="140"/>
      <c r="B984" s="154"/>
      <c r="C984" s="140"/>
      <c r="D984" s="140"/>
      <c r="E984" s="140"/>
      <c r="F984" s="140"/>
      <c r="G984" s="140"/>
      <c r="H984" s="140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  <c r="W984" s="140"/>
      <c r="X984" s="140"/>
    </row>
    <row r="985" spans="1:24" ht="12.75" customHeight="1" x14ac:dyDescent="0.3">
      <c r="A985" s="140"/>
      <c r="B985" s="154"/>
      <c r="C985" s="140"/>
      <c r="D985" s="140"/>
      <c r="E985" s="140"/>
      <c r="F985" s="140"/>
      <c r="G985" s="140"/>
      <c r="H985" s="140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</row>
    <row r="986" spans="1:24" ht="12.75" customHeight="1" x14ac:dyDescent="0.3">
      <c r="A986" s="140"/>
      <c r="B986" s="154"/>
      <c r="C986" s="140"/>
      <c r="D986" s="140"/>
      <c r="E986" s="140"/>
      <c r="F986" s="140"/>
      <c r="G986" s="140"/>
      <c r="H986" s="140"/>
      <c r="I986" s="140"/>
      <c r="J986" s="140"/>
      <c r="K986" s="140"/>
      <c r="L986" s="140"/>
      <c r="M986" s="140"/>
      <c r="N986" s="140"/>
      <c r="O986" s="140"/>
      <c r="P986" s="140"/>
      <c r="Q986" s="140"/>
      <c r="R986" s="140"/>
      <c r="S986" s="140"/>
      <c r="T986" s="140"/>
      <c r="U986" s="140"/>
      <c r="V986" s="140"/>
      <c r="W986" s="140"/>
      <c r="X986" s="140"/>
    </row>
    <row r="987" spans="1:24" ht="12.75" customHeight="1" x14ac:dyDescent="0.3">
      <c r="A987" s="140"/>
      <c r="B987" s="154"/>
      <c r="C987" s="140"/>
      <c r="D987" s="140"/>
      <c r="E987" s="140"/>
      <c r="F987" s="140"/>
      <c r="G987" s="140"/>
      <c r="H987" s="140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</row>
    <row r="988" spans="1:24" ht="12.75" customHeight="1" x14ac:dyDescent="0.3">
      <c r="A988" s="140"/>
      <c r="B988" s="154"/>
      <c r="C988" s="140"/>
      <c r="D988" s="140"/>
      <c r="E988" s="140"/>
      <c r="F988" s="140"/>
      <c r="G988" s="140"/>
      <c r="H988" s="140"/>
      <c r="I988" s="140"/>
      <c r="J988" s="140"/>
      <c r="K988" s="140"/>
      <c r="L988" s="140"/>
      <c r="M988" s="140"/>
      <c r="N988" s="140"/>
      <c r="O988" s="140"/>
      <c r="P988" s="140"/>
      <c r="Q988" s="140"/>
      <c r="R988" s="140"/>
      <c r="S988" s="140"/>
      <c r="T988" s="140"/>
      <c r="U988" s="140"/>
      <c r="V988" s="140"/>
      <c r="W988" s="140"/>
      <c r="X988" s="140"/>
    </row>
    <row r="989" spans="1:24" ht="12.75" customHeight="1" x14ac:dyDescent="0.3">
      <c r="A989" s="140"/>
      <c r="B989" s="154"/>
      <c r="C989" s="140"/>
      <c r="D989" s="140"/>
      <c r="E989" s="140"/>
      <c r="F989" s="140"/>
      <c r="G989" s="140"/>
      <c r="H989" s="140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</row>
    <row r="990" spans="1:24" ht="12.75" customHeight="1" x14ac:dyDescent="0.3">
      <c r="A990" s="140"/>
      <c r="B990" s="154"/>
      <c r="C990" s="140"/>
      <c r="D990" s="140"/>
      <c r="E990" s="140"/>
      <c r="F990" s="140"/>
      <c r="G990" s="140"/>
      <c r="H990" s="140"/>
      <c r="I990" s="140"/>
      <c r="J990" s="140"/>
      <c r="K990" s="140"/>
      <c r="L990" s="140"/>
      <c r="M990" s="140"/>
      <c r="N990" s="140"/>
      <c r="O990" s="140"/>
      <c r="P990" s="140"/>
      <c r="Q990" s="140"/>
      <c r="R990" s="140"/>
      <c r="S990" s="140"/>
      <c r="T990" s="140"/>
      <c r="U990" s="140"/>
      <c r="V990" s="140"/>
      <c r="W990" s="140"/>
      <c r="X990" s="140"/>
    </row>
  </sheetData>
  <sheetProtection algorithmName="SHA-512" hashValue="KnSCWqmYzqZIIUX+HVAYDg4Ye8BLnndSMuovyee0FGas7h1mpHCMQ4ep4Z0QHyy1V8ZvGeMnIft/5gExfGjH1w==" saltValue="NeBlZmq06mfyFHDSXDc5vQ==" spinCount="100000" sheet="1" objects="1" scenarios="1"/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topLeftCell="A2" workbookViewId="0">
      <selection activeCell="E12" sqref="E12"/>
    </sheetView>
  </sheetViews>
  <sheetFormatPr defaultColWidth="14.44140625" defaultRowHeight="15" customHeight="1" x14ac:dyDescent="0.3"/>
  <cols>
    <col min="1" max="1" width="67.109375" customWidth="1"/>
    <col min="2" max="2" width="8.88671875" customWidth="1"/>
    <col min="3" max="3" width="5.6640625" customWidth="1"/>
    <col min="4" max="4" width="45.44140625" customWidth="1"/>
    <col min="5" max="5" width="10.44140625" customWidth="1"/>
    <col min="6" max="26" width="9.109375" customWidth="1"/>
  </cols>
  <sheetData>
    <row r="1" spans="1:26" ht="114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26" t="s">
        <v>51</v>
      </c>
      <c r="B2" s="27"/>
      <c r="C2" s="7"/>
      <c r="D2" s="2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 x14ac:dyDescent="0.3">
      <c r="A3" s="28" t="s">
        <v>52</v>
      </c>
      <c r="B3" s="139">
        <f>'Personal Expenses'!$C$5</f>
        <v>0</v>
      </c>
      <c r="C3" s="7"/>
      <c r="D3" s="28" t="s">
        <v>53</v>
      </c>
      <c r="E3" s="18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6" t="s">
        <v>54</v>
      </c>
      <c r="B4" s="29">
        <f>B3*12</f>
        <v>0</v>
      </c>
      <c r="C4" s="7"/>
      <c r="D4" s="6" t="s">
        <v>55</v>
      </c>
      <c r="E4" s="18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 x14ac:dyDescent="0.3">
      <c r="A5" s="6" t="s">
        <v>56</v>
      </c>
      <c r="B5" s="182"/>
      <c r="C5" s="7" t="s">
        <v>57</v>
      </c>
      <c r="D5" s="6" t="s">
        <v>58</v>
      </c>
      <c r="E5" s="30">
        <f>E4-E3</f>
        <v>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 x14ac:dyDescent="0.3">
      <c r="A6" s="6" t="s">
        <v>59</v>
      </c>
      <c r="B6" s="31">
        <f>IF((B5-B12)&lt;0,0,(B5-B12))</f>
        <v>0</v>
      </c>
      <c r="C6" s="7"/>
      <c r="D6" s="6" t="s">
        <v>60</v>
      </c>
      <c r="E6" s="32">
        <v>9.8000000000000004E-2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 x14ac:dyDescent="0.3">
      <c r="A7" s="6" t="s">
        <v>61</v>
      </c>
      <c r="B7" s="29">
        <f>B8-B4</f>
        <v>0</v>
      </c>
      <c r="C7" s="7"/>
      <c r="D7" s="33" t="s">
        <v>62</v>
      </c>
      <c r="E7" s="34">
        <v>3.5000000000000003E-2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3">
      <c r="A8" s="6" t="s">
        <v>63</v>
      </c>
      <c r="B8" s="29">
        <f>B4/(1-B5)</f>
        <v>0</v>
      </c>
      <c r="C8" s="7" t="s">
        <v>64</v>
      </c>
      <c r="D8" s="6" t="s">
        <v>65</v>
      </c>
      <c r="E8" s="29">
        <f>B10</f>
        <v>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">
      <c r="A9" s="6" t="s">
        <v>66</v>
      </c>
      <c r="B9" s="35" t="e">
        <f>B10/B14</f>
        <v>#DIV/0!</v>
      </c>
      <c r="C9" s="7"/>
      <c r="D9" s="6" t="s">
        <v>67</v>
      </c>
      <c r="E9" s="179"/>
      <c r="F9" s="7" t="s">
        <v>68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3">
      <c r="A10" s="6" t="s">
        <v>69</v>
      </c>
      <c r="B10" s="29">
        <f>'Business Plan - Goal'!B22</f>
        <v>0</v>
      </c>
      <c r="C10" s="7"/>
      <c r="D10" s="6" t="s">
        <v>70</v>
      </c>
      <c r="E10" s="179"/>
      <c r="F10" s="7" t="s">
        <v>71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3">
      <c r="A11" s="6" t="s">
        <v>72</v>
      </c>
      <c r="B11" s="29">
        <f>SUM(B8,B10)</f>
        <v>0</v>
      </c>
      <c r="C11" s="7"/>
      <c r="D11" s="6" t="s">
        <v>73</v>
      </c>
      <c r="E11" s="36">
        <f>FV(E6,E5,-E8,0,1)+(E10*POWER(1+E7,E5))+(E9*POWER(1+E6,E5))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3">
      <c r="A12" s="6" t="s">
        <v>74</v>
      </c>
      <c r="B12" s="35">
        <f>'Business Plan - Goal'!C44</f>
        <v>0.215</v>
      </c>
      <c r="C12" s="7"/>
      <c r="D12" s="6" t="s">
        <v>75</v>
      </c>
      <c r="E12" s="178">
        <v>5.5E-2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3">
      <c r="A13" s="6" t="s">
        <v>76</v>
      </c>
      <c r="B13" s="29">
        <f>B14-B11</f>
        <v>0</v>
      </c>
      <c r="C13" s="7"/>
      <c r="D13" s="6" t="s">
        <v>77</v>
      </c>
      <c r="E13" s="36">
        <f>E11*E12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">
      <c r="A14" s="6" t="s">
        <v>78</v>
      </c>
      <c r="B14" s="29">
        <f>B11/(1-B12)</f>
        <v>0</v>
      </c>
      <c r="C14" s="27"/>
      <c r="D14" s="6" t="s">
        <v>76</v>
      </c>
      <c r="E14" s="31">
        <f>B12</f>
        <v>0.215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">
      <c r="A15" s="6" t="s">
        <v>79</v>
      </c>
      <c r="B15" s="31">
        <f>'Business Plan - Goal'!C42</f>
        <v>0.35</v>
      </c>
      <c r="C15" s="27"/>
      <c r="D15" s="6" t="s">
        <v>80</v>
      </c>
      <c r="E15" s="29">
        <f>E13*(1-E14)</f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">
      <c r="A16" s="6" t="s">
        <v>40</v>
      </c>
      <c r="B16" s="29">
        <f>B17-B14</f>
        <v>0</v>
      </c>
      <c r="C16" s="7"/>
      <c r="D16" s="6" t="s">
        <v>76</v>
      </c>
      <c r="E16" s="31">
        <f>B6</f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">
      <c r="A17" s="6" t="s">
        <v>81</v>
      </c>
      <c r="B17" s="29">
        <f>B14/(1-B15)</f>
        <v>0</v>
      </c>
      <c r="C17" s="7"/>
      <c r="D17" s="6" t="s">
        <v>80</v>
      </c>
      <c r="E17" s="29">
        <f>E15*(1-E16)</f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3">
      <c r="A18" s="6" t="s">
        <v>8</v>
      </c>
      <c r="B18" s="29" t="e">
        <f>'Productivity Ratios'!G7</f>
        <v>#DIV/0!</v>
      </c>
      <c r="C18" s="7"/>
      <c r="D18" s="37" t="s">
        <v>82</v>
      </c>
      <c r="E18" s="38">
        <f>E17*POWER(1-0.0221,E5)</f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3">
      <c r="A19" s="6" t="s">
        <v>83</v>
      </c>
      <c r="B19" s="9" t="e">
        <f>B17/B18</f>
        <v>#DIV/0!</v>
      </c>
      <c r="C19" s="27"/>
      <c r="D19" s="39" t="s">
        <v>84</v>
      </c>
      <c r="E19" s="40">
        <f>E18/12</f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 x14ac:dyDescent="0.3">
      <c r="A20" s="6" t="s">
        <v>85</v>
      </c>
      <c r="B20" s="29" t="e">
        <f>'Productivity Ratios'!G3</f>
        <v>#DIV/0!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 x14ac:dyDescent="0.3">
      <c r="A21" s="6" t="s">
        <v>86</v>
      </c>
      <c r="B21" s="29" t="e">
        <f>B20*B19</f>
        <v>#DIV/0!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 x14ac:dyDescent="0.3">
      <c r="A22" s="6" t="s">
        <v>9</v>
      </c>
      <c r="B22" s="29">
        <f>'Business Plan - Goal'!B17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 x14ac:dyDescent="0.3">
      <c r="A23" s="6" t="s">
        <v>87</v>
      </c>
      <c r="B23" s="29">
        <f>52-B22</f>
        <v>52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3">
      <c r="A24" s="6" t="s">
        <v>88</v>
      </c>
      <c r="B24" s="29">
        <f>B23*0.9</f>
        <v>46.800000000000004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3">
      <c r="A25" s="6" t="s">
        <v>89</v>
      </c>
      <c r="B25" s="29">
        <f>'Business Plan - Goal'!B19</f>
        <v>0</v>
      </c>
      <c r="C25" s="7"/>
      <c r="D25" s="7"/>
      <c r="E25" s="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2.75" customHeight="1" x14ac:dyDescent="0.3">
      <c r="A26" s="6" t="s">
        <v>90</v>
      </c>
      <c r="B26" s="29" t="e">
        <f>B21/B24</f>
        <v>#DIV/0!</v>
      </c>
      <c r="C26" s="41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 x14ac:dyDescent="0.3">
      <c r="A27" s="42" t="s">
        <v>18</v>
      </c>
      <c r="B27" s="43" t="e">
        <f>B26/B25</f>
        <v>#DIV/0!</v>
      </c>
      <c r="C27" s="7"/>
      <c r="D27" s="41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 x14ac:dyDescent="0.3">
      <c r="A28" s="44" t="s">
        <v>91</v>
      </c>
      <c r="B28" s="45" t="e">
        <f>(B13+B10+B7)/B17+0.1</f>
        <v>#DIV/0!</v>
      </c>
      <c r="C28" s="7" t="s">
        <v>92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 x14ac:dyDescent="0.3">
      <c r="A29" s="7"/>
      <c r="B29" s="2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 x14ac:dyDescent="0.3">
      <c r="A30" s="46" t="s">
        <v>93</v>
      </c>
      <c r="B30" s="27" t="s">
        <v>57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 x14ac:dyDescent="0.3">
      <c r="A31" s="7" t="s">
        <v>94</v>
      </c>
      <c r="B31" s="27" t="s">
        <v>64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 x14ac:dyDescent="0.3">
      <c r="A32" s="7"/>
      <c r="B32" s="2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 x14ac:dyDescent="0.3">
      <c r="A33" s="7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 x14ac:dyDescent="0.3">
      <c r="A34" s="7"/>
      <c r="B34" s="2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 x14ac:dyDescent="0.3">
      <c r="A35" s="7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 x14ac:dyDescent="0.3">
      <c r="A36" s="7"/>
      <c r="B36" s="2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 x14ac:dyDescent="0.3">
      <c r="A37" s="7"/>
      <c r="B37" s="2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 x14ac:dyDescent="0.3">
      <c r="A38" s="7"/>
      <c r="B38" s="2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 x14ac:dyDescent="0.3">
      <c r="A39" s="7"/>
      <c r="B39" s="2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 x14ac:dyDescent="0.3">
      <c r="A40" s="7"/>
      <c r="B40" s="2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 x14ac:dyDescent="0.3">
      <c r="A41" s="7"/>
      <c r="B41" s="2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 x14ac:dyDescent="0.3">
      <c r="A42" s="7"/>
      <c r="B42" s="2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 x14ac:dyDescent="0.3">
      <c r="A43" s="7"/>
      <c r="B43" s="2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 x14ac:dyDescent="0.3">
      <c r="A44" s="7"/>
      <c r="B44" s="2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 x14ac:dyDescent="0.3">
      <c r="A45" s="7"/>
      <c r="B45" s="27"/>
      <c r="C45" s="4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 x14ac:dyDescent="0.3">
      <c r="A46" s="7"/>
      <c r="B46" s="2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 x14ac:dyDescent="0.3">
      <c r="A47" s="7"/>
      <c r="B47" s="2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 x14ac:dyDescent="0.3">
      <c r="A48" s="7"/>
      <c r="B48" s="2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 x14ac:dyDescent="0.3">
      <c r="A49" s="7"/>
      <c r="B49" s="2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 x14ac:dyDescent="0.3">
      <c r="A50" s="7"/>
      <c r="B50" s="2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 x14ac:dyDescent="0.3">
      <c r="A51" s="7"/>
      <c r="B51" s="2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 x14ac:dyDescent="0.3">
      <c r="A52" s="7"/>
      <c r="B52" s="2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 x14ac:dyDescent="0.3">
      <c r="A53" s="7"/>
      <c r="B53" s="2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 x14ac:dyDescent="0.3">
      <c r="A54" s="7"/>
      <c r="B54" s="2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3">
      <c r="A55" s="7"/>
      <c r="B55" s="2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 x14ac:dyDescent="0.3">
      <c r="A56" s="7"/>
      <c r="B56" s="2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 x14ac:dyDescent="0.3">
      <c r="A57" s="7"/>
      <c r="B57" s="2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 x14ac:dyDescent="0.3">
      <c r="A58" s="7"/>
      <c r="B58" s="2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 x14ac:dyDescent="0.3">
      <c r="A59" s="7"/>
      <c r="B59" s="2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 x14ac:dyDescent="0.3">
      <c r="A60" s="7"/>
      <c r="B60" s="2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 x14ac:dyDescent="0.3">
      <c r="A61" s="7"/>
      <c r="B61" s="2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 x14ac:dyDescent="0.3">
      <c r="A62" s="7"/>
      <c r="B62" s="2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 x14ac:dyDescent="0.3">
      <c r="A63" s="7"/>
      <c r="B63" s="2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 x14ac:dyDescent="0.3">
      <c r="A64" s="7"/>
      <c r="B64" s="2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 x14ac:dyDescent="0.3">
      <c r="A65" s="7"/>
      <c r="B65" s="2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 x14ac:dyDescent="0.3">
      <c r="A66" s="7"/>
      <c r="B66" s="2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 x14ac:dyDescent="0.3">
      <c r="A67" s="7"/>
      <c r="B67" s="2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 x14ac:dyDescent="0.3">
      <c r="A68" s="7"/>
      <c r="B68" s="2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 x14ac:dyDescent="0.3">
      <c r="A69" s="7"/>
      <c r="B69" s="2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 x14ac:dyDescent="0.3">
      <c r="A70" s="7"/>
      <c r="B70" s="2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 x14ac:dyDescent="0.3">
      <c r="A71" s="7"/>
      <c r="B71" s="2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 x14ac:dyDescent="0.3">
      <c r="A72" s="7"/>
      <c r="B72" s="2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 x14ac:dyDescent="0.3">
      <c r="A73" s="7"/>
      <c r="B73" s="2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 x14ac:dyDescent="0.3">
      <c r="A74" s="7"/>
      <c r="B74" s="2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 x14ac:dyDescent="0.3">
      <c r="A75" s="7"/>
      <c r="B75" s="2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 x14ac:dyDescent="0.3">
      <c r="A76" s="7"/>
      <c r="B76" s="2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 x14ac:dyDescent="0.3">
      <c r="A77" s="7"/>
      <c r="B77" s="2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 x14ac:dyDescent="0.3">
      <c r="A78" s="7"/>
      <c r="B78" s="2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 x14ac:dyDescent="0.3">
      <c r="A79" s="7"/>
      <c r="B79" s="2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 x14ac:dyDescent="0.3">
      <c r="A80" s="7"/>
      <c r="B80" s="2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 x14ac:dyDescent="0.3">
      <c r="A81" s="7"/>
      <c r="B81" s="2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 x14ac:dyDescent="0.3">
      <c r="A82" s="7"/>
      <c r="B82" s="2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 x14ac:dyDescent="0.3">
      <c r="A83" s="7"/>
      <c r="B83" s="2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3">
      <c r="A84" s="7"/>
      <c r="B84" s="2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 x14ac:dyDescent="0.3">
      <c r="A85" s="7"/>
      <c r="B85" s="2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 x14ac:dyDescent="0.3">
      <c r="A86" s="7"/>
      <c r="B86" s="2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 x14ac:dyDescent="0.3">
      <c r="A87" s="7"/>
      <c r="B87" s="2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 x14ac:dyDescent="0.3">
      <c r="A88" s="7"/>
      <c r="B88" s="2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 x14ac:dyDescent="0.3">
      <c r="A89" s="7"/>
      <c r="B89" s="2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 x14ac:dyDescent="0.3">
      <c r="A90" s="7"/>
      <c r="B90" s="2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 x14ac:dyDescent="0.3">
      <c r="A91" s="7"/>
      <c r="B91" s="2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 x14ac:dyDescent="0.3">
      <c r="A92" s="7"/>
      <c r="B92" s="2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 x14ac:dyDescent="0.3">
      <c r="A93" s="7"/>
      <c r="B93" s="2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 x14ac:dyDescent="0.3">
      <c r="A94" s="7"/>
      <c r="B94" s="2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 x14ac:dyDescent="0.3">
      <c r="A95" s="7"/>
      <c r="B95" s="2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 x14ac:dyDescent="0.3">
      <c r="A96" s="7"/>
      <c r="B96" s="2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 x14ac:dyDescent="0.3">
      <c r="A97" s="7"/>
      <c r="B97" s="2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 x14ac:dyDescent="0.3">
      <c r="A98" s="7"/>
      <c r="B98" s="2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 x14ac:dyDescent="0.3">
      <c r="A99" s="7"/>
      <c r="B99" s="2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 x14ac:dyDescent="0.3">
      <c r="A100" s="7"/>
      <c r="B100" s="2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 x14ac:dyDescent="0.3">
      <c r="A101" s="7"/>
      <c r="B101" s="2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 x14ac:dyDescent="0.3">
      <c r="A102" s="7"/>
      <c r="B102" s="2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 x14ac:dyDescent="0.3">
      <c r="A103" s="7"/>
      <c r="B103" s="2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 x14ac:dyDescent="0.3">
      <c r="A104" s="7"/>
      <c r="B104" s="2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 x14ac:dyDescent="0.3">
      <c r="A105" s="7"/>
      <c r="B105" s="2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 x14ac:dyDescent="0.3">
      <c r="A106" s="7"/>
      <c r="B106" s="2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 x14ac:dyDescent="0.3">
      <c r="A107" s="7"/>
      <c r="B107" s="2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 x14ac:dyDescent="0.3">
      <c r="A108" s="7"/>
      <c r="B108" s="2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 x14ac:dyDescent="0.3">
      <c r="A109" s="7"/>
      <c r="B109" s="2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 x14ac:dyDescent="0.3">
      <c r="A110" s="7"/>
      <c r="B110" s="2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 x14ac:dyDescent="0.3">
      <c r="A111" s="7"/>
      <c r="B111" s="2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 x14ac:dyDescent="0.3">
      <c r="A112" s="7"/>
      <c r="B112" s="2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 x14ac:dyDescent="0.3">
      <c r="A113" s="7"/>
      <c r="B113" s="2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3">
      <c r="A114" s="7"/>
      <c r="B114" s="2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 x14ac:dyDescent="0.3">
      <c r="A115" s="7"/>
      <c r="B115" s="2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 x14ac:dyDescent="0.3">
      <c r="A116" s="7"/>
      <c r="B116" s="2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 x14ac:dyDescent="0.3">
      <c r="A117" s="7"/>
      <c r="B117" s="2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 x14ac:dyDescent="0.3">
      <c r="A118" s="7"/>
      <c r="B118" s="2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 x14ac:dyDescent="0.3">
      <c r="A119" s="7"/>
      <c r="B119" s="2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 x14ac:dyDescent="0.3">
      <c r="A120" s="7"/>
      <c r="B120" s="2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 x14ac:dyDescent="0.3">
      <c r="A121" s="7"/>
      <c r="B121" s="2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 x14ac:dyDescent="0.3">
      <c r="A122" s="7"/>
      <c r="B122" s="2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 x14ac:dyDescent="0.3">
      <c r="A123" s="7"/>
      <c r="B123" s="2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 x14ac:dyDescent="0.3">
      <c r="A124" s="7"/>
      <c r="B124" s="2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3">
      <c r="A125" s="7"/>
      <c r="B125" s="2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 x14ac:dyDescent="0.3">
      <c r="A126" s="7"/>
      <c r="B126" s="2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 x14ac:dyDescent="0.3">
      <c r="A127" s="7"/>
      <c r="B127" s="2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 x14ac:dyDescent="0.3">
      <c r="A128" s="7"/>
      <c r="B128" s="2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 x14ac:dyDescent="0.3">
      <c r="A129" s="7"/>
      <c r="B129" s="2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 x14ac:dyDescent="0.3">
      <c r="A130" s="7"/>
      <c r="B130" s="2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 x14ac:dyDescent="0.3">
      <c r="A131" s="7"/>
      <c r="B131" s="2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 x14ac:dyDescent="0.3">
      <c r="A132" s="7"/>
      <c r="B132" s="2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 x14ac:dyDescent="0.3">
      <c r="A133" s="7"/>
      <c r="B133" s="2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 x14ac:dyDescent="0.3">
      <c r="A134" s="7"/>
      <c r="B134" s="2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 x14ac:dyDescent="0.3">
      <c r="A135" s="7"/>
      <c r="B135" s="2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 x14ac:dyDescent="0.3">
      <c r="A136" s="7"/>
      <c r="B136" s="2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 x14ac:dyDescent="0.3">
      <c r="A137" s="7"/>
      <c r="B137" s="2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 x14ac:dyDescent="0.3">
      <c r="A138" s="7"/>
      <c r="B138" s="2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 x14ac:dyDescent="0.3">
      <c r="A139" s="7"/>
      <c r="B139" s="2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 x14ac:dyDescent="0.3">
      <c r="A140" s="7"/>
      <c r="B140" s="2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 x14ac:dyDescent="0.3">
      <c r="A141" s="7"/>
      <c r="B141" s="2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 x14ac:dyDescent="0.3">
      <c r="A142" s="7"/>
      <c r="B142" s="2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 x14ac:dyDescent="0.3">
      <c r="A143" s="7"/>
      <c r="B143" s="2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 x14ac:dyDescent="0.3">
      <c r="A144" s="7"/>
      <c r="B144" s="2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 x14ac:dyDescent="0.3">
      <c r="A145" s="7"/>
      <c r="B145" s="2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 x14ac:dyDescent="0.3">
      <c r="A146" s="7"/>
      <c r="B146" s="2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 x14ac:dyDescent="0.3">
      <c r="A147" s="7"/>
      <c r="B147" s="2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 x14ac:dyDescent="0.3">
      <c r="A148" s="7"/>
      <c r="B148" s="2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 x14ac:dyDescent="0.3">
      <c r="A149" s="7"/>
      <c r="B149" s="2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 x14ac:dyDescent="0.3">
      <c r="A150" s="7"/>
      <c r="B150" s="2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 x14ac:dyDescent="0.3">
      <c r="A151" s="7"/>
      <c r="B151" s="2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 x14ac:dyDescent="0.3">
      <c r="A152" s="7"/>
      <c r="B152" s="2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 x14ac:dyDescent="0.3">
      <c r="A153" s="7"/>
      <c r="B153" s="2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 x14ac:dyDescent="0.3">
      <c r="A154" s="7"/>
      <c r="B154" s="2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 x14ac:dyDescent="0.3">
      <c r="A155" s="7"/>
      <c r="B155" s="2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 x14ac:dyDescent="0.3">
      <c r="A156" s="7"/>
      <c r="B156" s="2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 x14ac:dyDescent="0.3">
      <c r="A157" s="7"/>
      <c r="B157" s="2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 x14ac:dyDescent="0.3">
      <c r="A158" s="7"/>
      <c r="B158" s="2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 x14ac:dyDescent="0.3">
      <c r="A159" s="7"/>
      <c r="B159" s="2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 x14ac:dyDescent="0.3">
      <c r="A160" s="7"/>
      <c r="B160" s="2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 x14ac:dyDescent="0.3">
      <c r="A161" s="7"/>
      <c r="B161" s="2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 x14ac:dyDescent="0.3">
      <c r="A162" s="7"/>
      <c r="B162" s="2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 x14ac:dyDescent="0.3">
      <c r="A163" s="7"/>
      <c r="B163" s="2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 x14ac:dyDescent="0.3">
      <c r="A164" s="7"/>
      <c r="B164" s="2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 x14ac:dyDescent="0.3">
      <c r="A165" s="7"/>
      <c r="B165" s="2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 x14ac:dyDescent="0.3">
      <c r="A166" s="7"/>
      <c r="B166" s="2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 x14ac:dyDescent="0.3">
      <c r="A167" s="7"/>
      <c r="B167" s="2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 x14ac:dyDescent="0.3">
      <c r="A168" s="7"/>
      <c r="B168" s="2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 x14ac:dyDescent="0.3">
      <c r="A169" s="7"/>
      <c r="B169" s="2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 x14ac:dyDescent="0.3">
      <c r="A170" s="7"/>
      <c r="B170" s="2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 x14ac:dyDescent="0.3">
      <c r="A171" s="7"/>
      <c r="B171" s="2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 x14ac:dyDescent="0.3">
      <c r="A172" s="7"/>
      <c r="B172" s="2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 x14ac:dyDescent="0.3">
      <c r="A173" s="7"/>
      <c r="B173" s="2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 x14ac:dyDescent="0.3">
      <c r="A174" s="7"/>
      <c r="B174" s="2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 x14ac:dyDescent="0.3">
      <c r="A175" s="7"/>
      <c r="B175" s="2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 x14ac:dyDescent="0.3">
      <c r="A176" s="7"/>
      <c r="B176" s="2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 x14ac:dyDescent="0.3">
      <c r="A177" s="7"/>
      <c r="B177" s="2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 x14ac:dyDescent="0.3">
      <c r="A178" s="7"/>
      <c r="B178" s="2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 x14ac:dyDescent="0.3">
      <c r="A179" s="7"/>
      <c r="B179" s="2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 x14ac:dyDescent="0.3">
      <c r="A180" s="7"/>
      <c r="B180" s="2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 x14ac:dyDescent="0.3">
      <c r="A181" s="7"/>
      <c r="B181" s="2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 x14ac:dyDescent="0.3">
      <c r="A182" s="7"/>
      <c r="B182" s="2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 x14ac:dyDescent="0.3">
      <c r="A183" s="7"/>
      <c r="B183" s="2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 x14ac:dyDescent="0.3">
      <c r="A184" s="7"/>
      <c r="B184" s="2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 x14ac:dyDescent="0.3">
      <c r="A185" s="7"/>
      <c r="B185" s="2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 x14ac:dyDescent="0.3">
      <c r="A186" s="7"/>
      <c r="B186" s="2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 x14ac:dyDescent="0.3">
      <c r="A187" s="7"/>
      <c r="B187" s="2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 x14ac:dyDescent="0.3">
      <c r="A188" s="7"/>
      <c r="B188" s="2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 x14ac:dyDescent="0.3">
      <c r="A189" s="7"/>
      <c r="B189" s="2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 x14ac:dyDescent="0.3">
      <c r="A190" s="7"/>
      <c r="B190" s="2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 x14ac:dyDescent="0.3">
      <c r="A191" s="7"/>
      <c r="B191" s="2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 x14ac:dyDescent="0.3">
      <c r="A192" s="7"/>
      <c r="B192" s="2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 x14ac:dyDescent="0.3">
      <c r="A193" s="7"/>
      <c r="B193" s="2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 x14ac:dyDescent="0.3">
      <c r="A194" s="7"/>
      <c r="B194" s="2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 x14ac:dyDescent="0.3">
      <c r="A195" s="7"/>
      <c r="B195" s="2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 x14ac:dyDescent="0.3">
      <c r="A196" s="7"/>
      <c r="B196" s="2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 x14ac:dyDescent="0.3">
      <c r="A197" s="7"/>
      <c r="B197" s="2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 x14ac:dyDescent="0.3">
      <c r="A198" s="7"/>
      <c r="B198" s="2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 x14ac:dyDescent="0.3">
      <c r="A199" s="7"/>
      <c r="B199" s="2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 x14ac:dyDescent="0.3">
      <c r="A200" s="7"/>
      <c r="B200" s="2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 x14ac:dyDescent="0.3">
      <c r="A201" s="7"/>
      <c r="B201" s="2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 x14ac:dyDescent="0.3">
      <c r="A202" s="7"/>
      <c r="B202" s="2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 x14ac:dyDescent="0.3">
      <c r="A203" s="7"/>
      <c r="B203" s="2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 x14ac:dyDescent="0.3">
      <c r="A204" s="7"/>
      <c r="B204" s="2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 x14ac:dyDescent="0.3">
      <c r="A205" s="7"/>
      <c r="B205" s="2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 x14ac:dyDescent="0.3">
      <c r="A206" s="7"/>
      <c r="B206" s="2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 x14ac:dyDescent="0.3">
      <c r="A207" s="7"/>
      <c r="B207" s="2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 x14ac:dyDescent="0.3">
      <c r="A208" s="7"/>
      <c r="B208" s="2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 x14ac:dyDescent="0.3">
      <c r="A209" s="7"/>
      <c r="B209" s="2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 x14ac:dyDescent="0.3">
      <c r="A210" s="7"/>
      <c r="B210" s="2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 x14ac:dyDescent="0.3">
      <c r="A211" s="7"/>
      <c r="B211" s="2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 x14ac:dyDescent="0.3">
      <c r="A212" s="7"/>
      <c r="B212" s="2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 x14ac:dyDescent="0.3">
      <c r="A213" s="7"/>
      <c r="B213" s="2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 x14ac:dyDescent="0.3">
      <c r="A214" s="7"/>
      <c r="B214" s="2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 x14ac:dyDescent="0.3">
      <c r="A215" s="7"/>
      <c r="B215" s="2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 x14ac:dyDescent="0.3">
      <c r="A216" s="7"/>
      <c r="B216" s="2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 x14ac:dyDescent="0.3">
      <c r="A217" s="7"/>
      <c r="B217" s="2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 x14ac:dyDescent="0.3">
      <c r="A218" s="7"/>
      <c r="B218" s="2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 x14ac:dyDescent="0.3">
      <c r="A219" s="7"/>
      <c r="B219" s="2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 x14ac:dyDescent="0.3">
      <c r="A220" s="7"/>
      <c r="B220" s="2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 x14ac:dyDescent="0.3">
      <c r="A221" s="7"/>
      <c r="B221" s="2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 x14ac:dyDescent="0.3">
      <c r="A222" s="7"/>
      <c r="B222" s="2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 x14ac:dyDescent="0.3">
      <c r="A223" s="7"/>
      <c r="B223" s="2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 x14ac:dyDescent="0.3">
      <c r="A224" s="7"/>
      <c r="B224" s="2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 x14ac:dyDescent="0.3">
      <c r="A225" s="7"/>
      <c r="B225" s="2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 x14ac:dyDescent="0.3">
      <c r="A226" s="7"/>
      <c r="B226" s="2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 x14ac:dyDescent="0.3">
      <c r="A227" s="7"/>
      <c r="B227" s="2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 x14ac:dyDescent="0.3">
      <c r="A228" s="7"/>
      <c r="B228" s="2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 x14ac:dyDescent="0.3">
      <c r="A229" s="7"/>
      <c r="B229" s="2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 x14ac:dyDescent="0.3">
      <c r="A230" s="7"/>
      <c r="B230" s="2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 x14ac:dyDescent="0.3">
      <c r="A231" s="7"/>
      <c r="B231" s="2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 x14ac:dyDescent="0.3">
      <c r="A232" s="7"/>
      <c r="B232" s="2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 x14ac:dyDescent="0.3">
      <c r="A233" s="7"/>
      <c r="B233" s="2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 x14ac:dyDescent="0.3">
      <c r="A234" s="7"/>
      <c r="B234" s="2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 x14ac:dyDescent="0.3">
      <c r="A235" s="7"/>
      <c r="B235" s="2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 x14ac:dyDescent="0.3">
      <c r="A236" s="7"/>
      <c r="B236" s="2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 x14ac:dyDescent="0.3">
      <c r="A237" s="7"/>
      <c r="B237" s="2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 x14ac:dyDescent="0.3">
      <c r="A238" s="7"/>
      <c r="B238" s="2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 x14ac:dyDescent="0.3">
      <c r="A239" s="7"/>
      <c r="B239" s="2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 x14ac:dyDescent="0.3">
      <c r="A240" s="7"/>
      <c r="B240" s="2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 x14ac:dyDescent="0.3">
      <c r="A241" s="7"/>
      <c r="B241" s="2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 x14ac:dyDescent="0.3">
      <c r="A242" s="7"/>
      <c r="B242" s="2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 x14ac:dyDescent="0.3">
      <c r="A243" s="7"/>
      <c r="B243" s="2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 x14ac:dyDescent="0.3">
      <c r="A244" s="7"/>
      <c r="B244" s="2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 x14ac:dyDescent="0.3">
      <c r="A245" s="7"/>
      <c r="B245" s="2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 x14ac:dyDescent="0.3">
      <c r="A246" s="7"/>
      <c r="B246" s="2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 x14ac:dyDescent="0.3">
      <c r="A247" s="7"/>
      <c r="B247" s="2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 x14ac:dyDescent="0.3">
      <c r="A248" s="7"/>
      <c r="B248" s="2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 x14ac:dyDescent="0.3">
      <c r="A249" s="7"/>
      <c r="B249" s="2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 x14ac:dyDescent="0.3">
      <c r="A250" s="7"/>
      <c r="B250" s="2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 x14ac:dyDescent="0.3">
      <c r="A251" s="7"/>
      <c r="B251" s="2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 x14ac:dyDescent="0.3">
      <c r="A252" s="7"/>
      <c r="B252" s="2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 x14ac:dyDescent="0.3">
      <c r="A253" s="7"/>
      <c r="B253" s="2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 x14ac:dyDescent="0.3">
      <c r="A254" s="7"/>
      <c r="B254" s="2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 x14ac:dyDescent="0.3">
      <c r="A255" s="7"/>
      <c r="B255" s="2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 x14ac:dyDescent="0.3">
      <c r="A256" s="7"/>
      <c r="B256" s="2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 x14ac:dyDescent="0.3">
      <c r="A257" s="7"/>
      <c r="B257" s="2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 x14ac:dyDescent="0.3">
      <c r="A258" s="7"/>
      <c r="B258" s="2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 x14ac:dyDescent="0.3">
      <c r="A259" s="7"/>
      <c r="B259" s="2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 x14ac:dyDescent="0.3">
      <c r="A260" s="7"/>
      <c r="B260" s="2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 x14ac:dyDescent="0.3">
      <c r="A261" s="7"/>
      <c r="B261" s="2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 x14ac:dyDescent="0.3">
      <c r="A262" s="7"/>
      <c r="B262" s="2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 x14ac:dyDescent="0.3">
      <c r="A263" s="7"/>
      <c r="B263" s="2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 x14ac:dyDescent="0.3">
      <c r="A264" s="7"/>
      <c r="B264" s="2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 x14ac:dyDescent="0.3">
      <c r="A265" s="7"/>
      <c r="B265" s="2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 x14ac:dyDescent="0.3">
      <c r="A266" s="7"/>
      <c r="B266" s="2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 x14ac:dyDescent="0.3">
      <c r="A267" s="7"/>
      <c r="B267" s="2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 x14ac:dyDescent="0.3">
      <c r="A268" s="7"/>
      <c r="B268" s="2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 x14ac:dyDescent="0.3">
      <c r="A269" s="7"/>
      <c r="B269" s="2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 x14ac:dyDescent="0.3">
      <c r="A270" s="7"/>
      <c r="B270" s="2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 x14ac:dyDescent="0.3">
      <c r="A271" s="7"/>
      <c r="B271" s="2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 x14ac:dyDescent="0.3">
      <c r="A272" s="7"/>
      <c r="B272" s="2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 x14ac:dyDescent="0.3">
      <c r="A273" s="7"/>
      <c r="B273" s="2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 x14ac:dyDescent="0.3">
      <c r="A274" s="7"/>
      <c r="B274" s="2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 x14ac:dyDescent="0.3">
      <c r="A275" s="7"/>
      <c r="B275" s="2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 x14ac:dyDescent="0.3">
      <c r="A276" s="7"/>
      <c r="B276" s="2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 x14ac:dyDescent="0.3">
      <c r="A277" s="7"/>
      <c r="B277" s="2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 x14ac:dyDescent="0.3">
      <c r="A278" s="7"/>
      <c r="B278" s="2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 x14ac:dyDescent="0.3">
      <c r="A279" s="7"/>
      <c r="B279" s="2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 x14ac:dyDescent="0.3">
      <c r="A280" s="7"/>
      <c r="B280" s="2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 x14ac:dyDescent="0.3">
      <c r="A281" s="7"/>
      <c r="B281" s="2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 x14ac:dyDescent="0.3">
      <c r="A282" s="7"/>
      <c r="B282" s="2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 x14ac:dyDescent="0.3">
      <c r="A283" s="7"/>
      <c r="B283" s="2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 x14ac:dyDescent="0.3">
      <c r="A284" s="7"/>
      <c r="B284" s="2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 x14ac:dyDescent="0.3">
      <c r="A285" s="7"/>
      <c r="B285" s="2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 x14ac:dyDescent="0.3">
      <c r="A286" s="7"/>
      <c r="B286" s="2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 x14ac:dyDescent="0.3">
      <c r="A287" s="7"/>
      <c r="B287" s="2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 x14ac:dyDescent="0.3">
      <c r="A288" s="7"/>
      <c r="B288" s="2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 x14ac:dyDescent="0.3">
      <c r="A289" s="7"/>
      <c r="B289" s="2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 x14ac:dyDescent="0.3">
      <c r="A290" s="7"/>
      <c r="B290" s="2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 x14ac:dyDescent="0.3">
      <c r="A291" s="7"/>
      <c r="B291" s="2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 x14ac:dyDescent="0.3">
      <c r="A292" s="7"/>
      <c r="B292" s="2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 x14ac:dyDescent="0.3">
      <c r="A293" s="7"/>
      <c r="B293" s="2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 x14ac:dyDescent="0.3">
      <c r="A294" s="7"/>
      <c r="B294" s="2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 x14ac:dyDescent="0.3">
      <c r="A295" s="7"/>
      <c r="B295" s="2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 x14ac:dyDescent="0.3">
      <c r="A296" s="7"/>
      <c r="B296" s="2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 x14ac:dyDescent="0.3">
      <c r="A297" s="7"/>
      <c r="B297" s="2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 x14ac:dyDescent="0.3">
      <c r="A298" s="7"/>
      <c r="B298" s="2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 x14ac:dyDescent="0.3">
      <c r="A299" s="7"/>
      <c r="B299" s="2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 x14ac:dyDescent="0.3">
      <c r="A300" s="7"/>
      <c r="B300" s="2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 x14ac:dyDescent="0.3">
      <c r="A301" s="7"/>
      <c r="B301" s="2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 x14ac:dyDescent="0.3">
      <c r="A302" s="7"/>
      <c r="B302" s="2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 x14ac:dyDescent="0.3">
      <c r="A303" s="7"/>
      <c r="B303" s="2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 x14ac:dyDescent="0.3">
      <c r="A304" s="7"/>
      <c r="B304" s="2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 x14ac:dyDescent="0.3">
      <c r="A305" s="7"/>
      <c r="B305" s="2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 x14ac:dyDescent="0.3">
      <c r="A306" s="7"/>
      <c r="B306" s="2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 x14ac:dyDescent="0.3">
      <c r="A307" s="7"/>
      <c r="B307" s="2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 x14ac:dyDescent="0.3">
      <c r="A308" s="7"/>
      <c r="B308" s="2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 x14ac:dyDescent="0.3">
      <c r="A309" s="7"/>
      <c r="B309" s="2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 x14ac:dyDescent="0.3">
      <c r="A310" s="7"/>
      <c r="B310" s="2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 x14ac:dyDescent="0.3">
      <c r="A311" s="7"/>
      <c r="B311" s="2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 x14ac:dyDescent="0.3">
      <c r="A312" s="7"/>
      <c r="B312" s="2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 x14ac:dyDescent="0.3">
      <c r="A313" s="7"/>
      <c r="B313" s="2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 x14ac:dyDescent="0.3">
      <c r="A314" s="7"/>
      <c r="B314" s="2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 x14ac:dyDescent="0.3">
      <c r="A315" s="7"/>
      <c r="B315" s="2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 x14ac:dyDescent="0.3">
      <c r="A316" s="7"/>
      <c r="B316" s="2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 x14ac:dyDescent="0.3">
      <c r="A317" s="7"/>
      <c r="B317" s="2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 x14ac:dyDescent="0.3">
      <c r="A318" s="7"/>
      <c r="B318" s="2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 x14ac:dyDescent="0.3">
      <c r="A319" s="7"/>
      <c r="B319" s="2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 x14ac:dyDescent="0.3">
      <c r="A320" s="7"/>
      <c r="B320" s="2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 x14ac:dyDescent="0.3">
      <c r="A321" s="7"/>
      <c r="B321" s="2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 x14ac:dyDescent="0.3">
      <c r="A322" s="7"/>
      <c r="B322" s="2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 x14ac:dyDescent="0.3">
      <c r="A323" s="7"/>
      <c r="B323" s="2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 x14ac:dyDescent="0.3">
      <c r="A324" s="7"/>
      <c r="B324" s="2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 x14ac:dyDescent="0.3">
      <c r="A325" s="7"/>
      <c r="B325" s="2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 x14ac:dyDescent="0.3">
      <c r="A326" s="7"/>
      <c r="B326" s="2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 x14ac:dyDescent="0.3">
      <c r="A327" s="7"/>
      <c r="B327" s="2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 x14ac:dyDescent="0.3">
      <c r="A328" s="7"/>
      <c r="B328" s="2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 x14ac:dyDescent="0.3">
      <c r="A329" s="7"/>
      <c r="B329" s="2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 x14ac:dyDescent="0.3">
      <c r="A330" s="7"/>
      <c r="B330" s="2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 x14ac:dyDescent="0.3">
      <c r="A331" s="7"/>
      <c r="B331" s="2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 x14ac:dyDescent="0.3">
      <c r="A332" s="7"/>
      <c r="B332" s="2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 x14ac:dyDescent="0.3">
      <c r="A333" s="7"/>
      <c r="B333" s="2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 x14ac:dyDescent="0.3">
      <c r="A334" s="7"/>
      <c r="B334" s="2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 x14ac:dyDescent="0.3">
      <c r="A335" s="7"/>
      <c r="B335" s="2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 x14ac:dyDescent="0.3">
      <c r="A336" s="7"/>
      <c r="B336" s="2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 x14ac:dyDescent="0.3">
      <c r="A337" s="7"/>
      <c r="B337" s="2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 x14ac:dyDescent="0.3">
      <c r="A338" s="7"/>
      <c r="B338" s="2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 x14ac:dyDescent="0.3">
      <c r="A339" s="7"/>
      <c r="B339" s="2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 x14ac:dyDescent="0.3">
      <c r="A340" s="7"/>
      <c r="B340" s="2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 x14ac:dyDescent="0.3">
      <c r="A341" s="7"/>
      <c r="B341" s="2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 x14ac:dyDescent="0.3">
      <c r="A342" s="7"/>
      <c r="B342" s="2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 x14ac:dyDescent="0.3">
      <c r="A343" s="7"/>
      <c r="B343" s="2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 x14ac:dyDescent="0.3">
      <c r="A344" s="7"/>
      <c r="B344" s="2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 x14ac:dyDescent="0.3">
      <c r="A345" s="7"/>
      <c r="B345" s="2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 x14ac:dyDescent="0.3">
      <c r="A346" s="7"/>
      <c r="B346" s="2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 x14ac:dyDescent="0.3">
      <c r="A347" s="7"/>
      <c r="B347" s="2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 x14ac:dyDescent="0.3">
      <c r="A348" s="7"/>
      <c r="B348" s="2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 x14ac:dyDescent="0.3">
      <c r="A349" s="7"/>
      <c r="B349" s="2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 x14ac:dyDescent="0.3">
      <c r="A350" s="7"/>
      <c r="B350" s="2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 x14ac:dyDescent="0.3">
      <c r="A351" s="7"/>
      <c r="B351" s="2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 x14ac:dyDescent="0.3">
      <c r="A352" s="7"/>
      <c r="B352" s="2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 x14ac:dyDescent="0.3">
      <c r="A353" s="7"/>
      <c r="B353" s="2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 x14ac:dyDescent="0.3">
      <c r="A354" s="7"/>
      <c r="B354" s="2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 x14ac:dyDescent="0.3">
      <c r="A355" s="7"/>
      <c r="B355" s="2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 x14ac:dyDescent="0.3">
      <c r="A356" s="7"/>
      <c r="B356" s="2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 x14ac:dyDescent="0.3">
      <c r="A357" s="7"/>
      <c r="B357" s="2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 x14ac:dyDescent="0.3">
      <c r="A358" s="7"/>
      <c r="B358" s="2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 x14ac:dyDescent="0.3">
      <c r="A359" s="7"/>
      <c r="B359" s="2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 x14ac:dyDescent="0.3">
      <c r="A360" s="7"/>
      <c r="B360" s="2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 x14ac:dyDescent="0.3">
      <c r="A361" s="7"/>
      <c r="B361" s="2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 x14ac:dyDescent="0.3">
      <c r="A362" s="7"/>
      <c r="B362" s="2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 x14ac:dyDescent="0.3">
      <c r="A363" s="7"/>
      <c r="B363" s="2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 x14ac:dyDescent="0.3">
      <c r="A364" s="7"/>
      <c r="B364" s="2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 x14ac:dyDescent="0.3">
      <c r="A365" s="7"/>
      <c r="B365" s="2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 x14ac:dyDescent="0.3">
      <c r="A366" s="7"/>
      <c r="B366" s="2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 x14ac:dyDescent="0.3">
      <c r="A367" s="7"/>
      <c r="B367" s="2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 x14ac:dyDescent="0.3">
      <c r="A368" s="7"/>
      <c r="B368" s="2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 x14ac:dyDescent="0.3">
      <c r="A369" s="7"/>
      <c r="B369" s="2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 x14ac:dyDescent="0.3">
      <c r="A370" s="7"/>
      <c r="B370" s="2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 x14ac:dyDescent="0.3">
      <c r="A371" s="7"/>
      <c r="B371" s="2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 x14ac:dyDescent="0.3">
      <c r="A372" s="7"/>
      <c r="B372" s="2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 x14ac:dyDescent="0.3">
      <c r="A373" s="7"/>
      <c r="B373" s="2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 x14ac:dyDescent="0.3">
      <c r="A374" s="7"/>
      <c r="B374" s="2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 x14ac:dyDescent="0.3">
      <c r="A375" s="7"/>
      <c r="B375" s="2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 x14ac:dyDescent="0.3">
      <c r="A376" s="7"/>
      <c r="B376" s="2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 x14ac:dyDescent="0.3">
      <c r="A377" s="7"/>
      <c r="B377" s="2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 x14ac:dyDescent="0.3">
      <c r="A378" s="7"/>
      <c r="B378" s="2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 x14ac:dyDescent="0.3">
      <c r="A379" s="7"/>
      <c r="B379" s="2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 x14ac:dyDescent="0.3">
      <c r="A380" s="7"/>
      <c r="B380" s="2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 x14ac:dyDescent="0.3">
      <c r="A381" s="7"/>
      <c r="B381" s="2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 x14ac:dyDescent="0.3">
      <c r="A382" s="7"/>
      <c r="B382" s="2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 x14ac:dyDescent="0.3">
      <c r="A383" s="7"/>
      <c r="B383" s="2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 x14ac:dyDescent="0.3">
      <c r="A384" s="7"/>
      <c r="B384" s="2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 x14ac:dyDescent="0.3">
      <c r="A385" s="7"/>
      <c r="B385" s="2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 x14ac:dyDescent="0.3">
      <c r="A386" s="7"/>
      <c r="B386" s="2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 x14ac:dyDescent="0.3">
      <c r="A387" s="7"/>
      <c r="B387" s="2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 x14ac:dyDescent="0.3">
      <c r="A388" s="7"/>
      <c r="B388" s="2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 x14ac:dyDescent="0.3">
      <c r="A389" s="7"/>
      <c r="B389" s="2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 x14ac:dyDescent="0.3">
      <c r="A390" s="7"/>
      <c r="B390" s="2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 x14ac:dyDescent="0.3">
      <c r="A391" s="7"/>
      <c r="B391" s="2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 x14ac:dyDescent="0.3">
      <c r="A392" s="7"/>
      <c r="B392" s="2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 x14ac:dyDescent="0.3">
      <c r="A393" s="7"/>
      <c r="B393" s="2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 x14ac:dyDescent="0.3">
      <c r="A394" s="7"/>
      <c r="B394" s="2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 x14ac:dyDescent="0.3">
      <c r="A395" s="7"/>
      <c r="B395" s="2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 x14ac:dyDescent="0.3">
      <c r="A396" s="7"/>
      <c r="B396" s="2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 x14ac:dyDescent="0.3">
      <c r="A397" s="7"/>
      <c r="B397" s="2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 x14ac:dyDescent="0.3">
      <c r="A398" s="7"/>
      <c r="B398" s="2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 x14ac:dyDescent="0.3">
      <c r="A399" s="7"/>
      <c r="B399" s="2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 x14ac:dyDescent="0.3">
      <c r="A400" s="7"/>
      <c r="B400" s="2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 x14ac:dyDescent="0.3">
      <c r="A401" s="7"/>
      <c r="B401" s="2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 x14ac:dyDescent="0.3">
      <c r="A402" s="7"/>
      <c r="B402" s="2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 x14ac:dyDescent="0.3">
      <c r="A403" s="7"/>
      <c r="B403" s="2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 x14ac:dyDescent="0.3">
      <c r="A404" s="7"/>
      <c r="B404" s="2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 x14ac:dyDescent="0.3">
      <c r="A405" s="7"/>
      <c r="B405" s="2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 x14ac:dyDescent="0.3">
      <c r="A406" s="7"/>
      <c r="B406" s="2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 x14ac:dyDescent="0.3">
      <c r="A407" s="7"/>
      <c r="B407" s="2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 x14ac:dyDescent="0.3">
      <c r="A408" s="7"/>
      <c r="B408" s="2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 x14ac:dyDescent="0.3">
      <c r="A409" s="7"/>
      <c r="B409" s="2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 x14ac:dyDescent="0.3">
      <c r="A410" s="7"/>
      <c r="B410" s="2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 x14ac:dyDescent="0.3">
      <c r="A411" s="7"/>
      <c r="B411" s="2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 x14ac:dyDescent="0.3">
      <c r="A412" s="7"/>
      <c r="B412" s="2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 x14ac:dyDescent="0.3">
      <c r="A413" s="7"/>
      <c r="B413" s="2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 x14ac:dyDescent="0.3">
      <c r="A414" s="7"/>
      <c r="B414" s="2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 x14ac:dyDescent="0.3">
      <c r="A415" s="7"/>
      <c r="B415" s="2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 x14ac:dyDescent="0.3">
      <c r="A416" s="7"/>
      <c r="B416" s="2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 x14ac:dyDescent="0.3">
      <c r="A417" s="7"/>
      <c r="B417" s="2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 x14ac:dyDescent="0.3">
      <c r="A418" s="7"/>
      <c r="B418" s="2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 x14ac:dyDescent="0.3">
      <c r="A419" s="7"/>
      <c r="B419" s="2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 x14ac:dyDescent="0.3">
      <c r="A420" s="7"/>
      <c r="B420" s="2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 x14ac:dyDescent="0.3">
      <c r="A421" s="7"/>
      <c r="B421" s="2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 x14ac:dyDescent="0.3">
      <c r="A422" s="7"/>
      <c r="B422" s="2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 x14ac:dyDescent="0.3">
      <c r="A423" s="7"/>
      <c r="B423" s="2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 x14ac:dyDescent="0.3">
      <c r="A424" s="7"/>
      <c r="B424" s="2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 x14ac:dyDescent="0.3">
      <c r="A425" s="7"/>
      <c r="B425" s="2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 x14ac:dyDescent="0.3">
      <c r="A426" s="7"/>
      <c r="B426" s="2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 x14ac:dyDescent="0.3">
      <c r="A427" s="7"/>
      <c r="B427" s="2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 x14ac:dyDescent="0.3">
      <c r="A428" s="7"/>
      <c r="B428" s="2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 x14ac:dyDescent="0.3">
      <c r="A429" s="7"/>
      <c r="B429" s="2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 x14ac:dyDescent="0.3">
      <c r="A430" s="7"/>
      <c r="B430" s="2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 x14ac:dyDescent="0.3">
      <c r="A431" s="7"/>
      <c r="B431" s="2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 x14ac:dyDescent="0.3">
      <c r="A432" s="7"/>
      <c r="B432" s="2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 x14ac:dyDescent="0.3">
      <c r="A433" s="7"/>
      <c r="B433" s="2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 x14ac:dyDescent="0.3">
      <c r="A434" s="7"/>
      <c r="B434" s="2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 x14ac:dyDescent="0.3">
      <c r="A435" s="7"/>
      <c r="B435" s="2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 x14ac:dyDescent="0.3">
      <c r="A436" s="7"/>
      <c r="B436" s="2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 x14ac:dyDescent="0.3">
      <c r="A437" s="7"/>
      <c r="B437" s="2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 x14ac:dyDescent="0.3">
      <c r="A438" s="7"/>
      <c r="B438" s="2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 x14ac:dyDescent="0.3">
      <c r="A439" s="7"/>
      <c r="B439" s="2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 x14ac:dyDescent="0.3">
      <c r="A440" s="7"/>
      <c r="B440" s="2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 x14ac:dyDescent="0.3">
      <c r="A441" s="7"/>
      <c r="B441" s="2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 x14ac:dyDescent="0.3">
      <c r="A442" s="7"/>
      <c r="B442" s="2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 x14ac:dyDescent="0.3">
      <c r="A443" s="7"/>
      <c r="B443" s="2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 x14ac:dyDescent="0.3">
      <c r="A444" s="7"/>
      <c r="B444" s="2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 x14ac:dyDescent="0.3">
      <c r="A445" s="7"/>
      <c r="B445" s="2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 x14ac:dyDescent="0.3">
      <c r="A446" s="7"/>
      <c r="B446" s="2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 x14ac:dyDescent="0.3">
      <c r="A447" s="7"/>
      <c r="B447" s="2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 x14ac:dyDescent="0.3">
      <c r="A448" s="7"/>
      <c r="B448" s="2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 x14ac:dyDescent="0.3">
      <c r="A449" s="7"/>
      <c r="B449" s="2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 x14ac:dyDescent="0.3">
      <c r="A450" s="7"/>
      <c r="B450" s="2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 x14ac:dyDescent="0.3">
      <c r="A451" s="7"/>
      <c r="B451" s="2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 x14ac:dyDescent="0.3">
      <c r="A452" s="7"/>
      <c r="B452" s="2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 x14ac:dyDescent="0.3">
      <c r="A453" s="7"/>
      <c r="B453" s="2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 x14ac:dyDescent="0.3">
      <c r="A454" s="7"/>
      <c r="B454" s="2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 x14ac:dyDescent="0.3">
      <c r="A455" s="7"/>
      <c r="B455" s="2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 x14ac:dyDescent="0.3">
      <c r="A456" s="7"/>
      <c r="B456" s="2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 x14ac:dyDescent="0.3">
      <c r="A457" s="7"/>
      <c r="B457" s="2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 x14ac:dyDescent="0.3">
      <c r="A458" s="7"/>
      <c r="B458" s="2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 x14ac:dyDescent="0.3">
      <c r="A459" s="7"/>
      <c r="B459" s="2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 x14ac:dyDescent="0.3">
      <c r="A460" s="7"/>
      <c r="B460" s="2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 x14ac:dyDescent="0.3">
      <c r="A461" s="7"/>
      <c r="B461" s="2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 x14ac:dyDescent="0.3">
      <c r="A462" s="7"/>
      <c r="B462" s="2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 x14ac:dyDescent="0.3">
      <c r="A463" s="7"/>
      <c r="B463" s="2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 x14ac:dyDescent="0.3">
      <c r="A464" s="7"/>
      <c r="B464" s="2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 x14ac:dyDescent="0.3">
      <c r="A465" s="7"/>
      <c r="B465" s="2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 x14ac:dyDescent="0.3">
      <c r="A466" s="7"/>
      <c r="B466" s="2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 x14ac:dyDescent="0.3">
      <c r="A467" s="7"/>
      <c r="B467" s="2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 x14ac:dyDescent="0.3">
      <c r="A468" s="7"/>
      <c r="B468" s="2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 x14ac:dyDescent="0.3">
      <c r="A469" s="7"/>
      <c r="B469" s="2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 x14ac:dyDescent="0.3">
      <c r="A470" s="7"/>
      <c r="B470" s="2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 x14ac:dyDescent="0.3">
      <c r="A471" s="7"/>
      <c r="B471" s="2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 x14ac:dyDescent="0.3">
      <c r="A472" s="7"/>
      <c r="B472" s="2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 x14ac:dyDescent="0.3">
      <c r="A473" s="7"/>
      <c r="B473" s="2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 x14ac:dyDescent="0.3">
      <c r="A474" s="7"/>
      <c r="B474" s="2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 x14ac:dyDescent="0.3">
      <c r="A475" s="7"/>
      <c r="B475" s="2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 x14ac:dyDescent="0.3">
      <c r="A476" s="7"/>
      <c r="B476" s="2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 x14ac:dyDescent="0.3">
      <c r="A477" s="7"/>
      <c r="B477" s="2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 x14ac:dyDescent="0.3">
      <c r="A478" s="7"/>
      <c r="B478" s="2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 x14ac:dyDescent="0.3">
      <c r="A479" s="7"/>
      <c r="B479" s="2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 x14ac:dyDescent="0.3">
      <c r="A480" s="7"/>
      <c r="B480" s="2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 x14ac:dyDescent="0.3">
      <c r="A481" s="7"/>
      <c r="B481" s="2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 x14ac:dyDescent="0.3">
      <c r="A482" s="7"/>
      <c r="B482" s="2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 x14ac:dyDescent="0.3">
      <c r="A483" s="7"/>
      <c r="B483" s="2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 x14ac:dyDescent="0.3">
      <c r="A484" s="7"/>
      <c r="B484" s="2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 x14ac:dyDescent="0.3">
      <c r="A485" s="7"/>
      <c r="B485" s="2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 x14ac:dyDescent="0.3">
      <c r="A486" s="7"/>
      <c r="B486" s="2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 x14ac:dyDescent="0.3">
      <c r="A487" s="7"/>
      <c r="B487" s="2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 x14ac:dyDescent="0.3">
      <c r="A488" s="7"/>
      <c r="B488" s="2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 x14ac:dyDescent="0.3">
      <c r="A489" s="7"/>
      <c r="B489" s="2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 x14ac:dyDescent="0.3">
      <c r="A490" s="7"/>
      <c r="B490" s="2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 x14ac:dyDescent="0.3">
      <c r="A491" s="7"/>
      <c r="B491" s="2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 x14ac:dyDescent="0.3">
      <c r="A492" s="7"/>
      <c r="B492" s="2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 x14ac:dyDescent="0.3">
      <c r="A493" s="7"/>
      <c r="B493" s="2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 x14ac:dyDescent="0.3">
      <c r="A494" s="7"/>
      <c r="B494" s="2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 x14ac:dyDescent="0.3">
      <c r="A495" s="7"/>
      <c r="B495" s="2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 x14ac:dyDescent="0.3">
      <c r="A496" s="7"/>
      <c r="B496" s="2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 x14ac:dyDescent="0.3">
      <c r="A497" s="7"/>
      <c r="B497" s="2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 x14ac:dyDescent="0.3">
      <c r="A498" s="7"/>
      <c r="B498" s="2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 x14ac:dyDescent="0.3">
      <c r="A499" s="7"/>
      <c r="B499" s="2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 x14ac:dyDescent="0.3">
      <c r="A500" s="7"/>
      <c r="B500" s="2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 x14ac:dyDescent="0.3">
      <c r="A501" s="7"/>
      <c r="B501" s="2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 x14ac:dyDescent="0.3">
      <c r="A502" s="7"/>
      <c r="B502" s="2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 x14ac:dyDescent="0.3">
      <c r="A503" s="7"/>
      <c r="B503" s="2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 x14ac:dyDescent="0.3">
      <c r="A504" s="7"/>
      <c r="B504" s="2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 x14ac:dyDescent="0.3">
      <c r="A505" s="7"/>
      <c r="B505" s="2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 x14ac:dyDescent="0.3">
      <c r="A506" s="7"/>
      <c r="B506" s="2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 x14ac:dyDescent="0.3">
      <c r="A507" s="7"/>
      <c r="B507" s="2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 x14ac:dyDescent="0.3">
      <c r="A508" s="7"/>
      <c r="B508" s="2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 x14ac:dyDescent="0.3">
      <c r="A509" s="7"/>
      <c r="B509" s="2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 x14ac:dyDescent="0.3">
      <c r="A510" s="7"/>
      <c r="B510" s="2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 x14ac:dyDescent="0.3">
      <c r="A511" s="7"/>
      <c r="B511" s="2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 x14ac:dyDescent="0.3">
      <c r="A512" s="7"/>
      <c r="B512" s="2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 x14ac:dyDescent="0.3">
      <c r="A513" s="7"/>
      <c r="B513" s="2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 x14ac:dyDescent="0.3">
      <c r="A514" s="7"/>
      <c r="B514" s="2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 x14ac:dyDescent="0.3">
      <c r="A515" s="7"/>
      <c r="B515" s="2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 x14ac:dyDescent="0.3">
      <c r="A516" s="7"/>
      <c r="B516" s="2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 x14ac:dyDescent="0.3">
      <c r="A517" s="7"/>
      <c r="B517" s="2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 x14ac:dyDescent="0.3">
      <c r="A518" s="7"/>
      <c r="B518" s="2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 x14ac:dyDescent="0.3">
      <c r="A519" s="7"/>
      <c r="B519" s="2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 x14ac:dyDescent="0.3">
      <c r="A520" s="7"/>
      <c r="B520" s="2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 x14ac:dyDescent="0.3">
      <c r="A521" s="7"/>
      <c r="B521" s="2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 x14ac:dyDescent="0.3">
      <c r="A522" s="7"/>
      <c r="B522" s="2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 x14ac:dyDescent="0.3">
      <c r="A523" s="7"/>
      <c r="B523" s="2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 x14ac:dyDescent="0.3">
      <c r="A524" s="7"/>
      <c r="B524" s="2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 x14ac:dyDescent="0.3">
      <c r="A525" s="7"/>
      <c r="B525" s="2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 x14ac:dyDescent="0.3">
      <c r="A526" s="7"/>
      <c r="B526" s="2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 x14ac:dyDescent="0.3">
      <c r="A527" s="7"/>
      <c r="B527" s="2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 x14ac:dyDescent="0.3">
      <c r="A528" s="7"/>
      <c r="B528" s="2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 x14ac:dyDescent="0.3">
      <c r="A529" s="7"/>
      <c r="B529" s="2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 x14ac:dyDescent="0.3">
      <c r="A530" s="7"/>
      <c r="B530" s="2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 x14ac:dyDescent="0.3">
      <c r="A531" s="7"/>
      <c r="B531" s="2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 x14ac:dyDescent="0.3">
      <c r="A532" s="7"/>
      <c r="B532" s="2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 x14ac:dyDescent="0.3">
      <c r="A533" s="7"/>
      <c r="B533" s="2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 x14ac:dyDescent="0.3">
      <c r="A534" s="7"/>
      <c r="B534" s="2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 x14ac:dyDescent="0.3">
      <c r="A535" s="7"/>
      <c r="B535" s="2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 x14ac:dyDescent="0.3">
      <c r="A536" s="7"/>
      <c r="B536" s="2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 x14ac:dyDescent="0.3">
      <c r="A537" s="7"/>
      <c r="B537" s="2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 x14ac:dyDescent="0.3">
      <c r="A538" s="7"/>
      <c r="B538" s="2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 x14ac:dyDescent="0.3">
      <c r="A539" s="7"/>
      <c r="B539" s="2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 x14ac:dyDescent="0.3">
      <c r="A540" s="7"/>
      <c r="B540" s="2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 x14ac:dyDescent="0.3">
      <c r="A541" s="7"/>
      <c r="B541" s="2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 x14ac:dyDescent="0.3">
      <c r="A542" s="7"/>
      <c r="B542" s="2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 x14ac:dyDescent="0.3">
      <c r="A543" s="7"/>
      <c r="B543" s="2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 x14ac:dyDescent="0.3">
      <c r="A544" s="7"/>
      <c r="B544" s="2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 x14ac:dyDescent="0.3">
      <c r="A545" s="7"/>
      <c r="B545" s="2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 x14ac:dyDescent="0.3">
      <c r="A546" s="7"/>
      <c r="B546" s="2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 x14ac:dyDescent="0.3">
      <c r="A547" s="7"/>
      <c r="B547" s="2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 x14ac:dyDescent="0.3">
      <c r="A548" s="7"/>
      <c r="B548" s="2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 x14ac:dyDescent="0.3">
      <c r="A549" s="7"/>
      <c r="B549" s="2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 x14ac:dyDescent="0.3">
      <c r="A550" s="7"/>
      <c r="B550" s="2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 x14ac:dyDescent="0.3">
      <c r="A551" s="7"/>
      <c r="B551" s="2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 x14ac:dyDescent="0.3">
      <c r="A552" s="7"/>
      <c r="B552" s="2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 x14ac:dyDescent="0.3">
      <c r="A553" s="7"/>
      <c r="B553" s="2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 x14ac:dyDescent="0.3">
      <c r="A554" s="7"/>
      <c r="B554" s="2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 x14ac:dyDescent="0.3">
      <c r="A555" s="7"/>
      <c r="B555" s="2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 x14ac:dyDescent="0.3">
      <c r="A556" s="7"/>
      <c r="B556" s="2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 x14ac:dyDescent="0.3">
      <c r="A557" s="7"/>
      <c r="B557" s="2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 x14ac:dyDescent="0.3">
      <c r="A558" s="7"/>
      <c r="B558" s="2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 x14ac:dyDescent="0.3">
      <c r="A559" s="7"/>
      <c r="B559" s="2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 x14ac:dyDescent="0.3">
      <c r="A560" s="7"/>
      <c r="B560" s="2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 x14ac:dyDescent="0.3">
      <c r="A561" s="7"/>
      <c r="B561" s="2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 x14ac:dyDescent="0.3">
      <c r="A562" s="7"/>
      <c r="B562" s="2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 x14ac:dyDescent="0.3">
      <c r="A563" s="7"/>
      <c r="B563" s="2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 x14ac:dyDescent="0.3">
      <c r="A564" s="7"/>
      <c r="B564" s="2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 x14ac:dyDescent="0.3">
      <c r="A565" s="7"/>
      <c r="B565" s="2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 x14ac:dyDescent="0.3">
      <c r="A566" s="7"/>
      <c r="B566" s="2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 x14ac:dyDescent="0.3">
      <c r="A567" s="7"/>
      <c r="B567" s="2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 x14ac:dyDescent="0.3">
      <c r="A568" s="7"/>
      <c r="B568" s="2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 x14ac:dyDescent="0.3">
      <c r="A569" s="7"/>
      <c r="B569" s="2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 x14ac:dyDescent="0.3">
      <c r="A570" s="7"/>
      <c r="B570" s="2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 x14ac:dyDescent="0.3">
      <c r="A571" s="7"/>
      <c r="B571" s="2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 x14ac:dyDescent="0.3">
      <c r="A572" s="7"/>
      <c r="B572" s="2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 x14ac:dyDescent="0.3">
      <c r="A573" s="7"/>
      <c r="B573" s="2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 x14ac:dyDescent="0.3">
      <c r="A574" s="7"/>
      <c r="B574" s="2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 x14ac:dyDescent="0.3">
      <c r="A575" s="7"/>
      <c r="B575" s="2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 x14ac:dyDescent="0.3">
      <c r="A576" s="7"/>
      <c r="B576" s="2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 x14ac:dyDescent="0.3">
      <c r="A577" s="7"/>
      <c r="B577" s="2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 x14ac:dyDescent="0.3">
      <c r="A578" s="7"/>
      <c r="B578" s="2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 x14ac:dyDescent="0.3">
      <c r="A579" s="7"/>
      <c r="B579" s="2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 x14ac:dyDescent="0.3">
      <c r="A580" s="7"/>
      <c r="B580" s="2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 x14ac:dyDescent="0.3">
      <c r="A581" s="7"/>
      <c r="B581" s="2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 x14ac:dyDescent="0.3">
      <c r="A582" s="7"/>
      <c r="B582" s="2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 x14ac:dyDescent="0.3">
      <c r="A583" s="7"/>
      <c r="B583" s="2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 x14ac:dyDescent="0.3">
      <c r="A584" s="7"/>
      <c r="B584" s="2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 x14ac:dyDescent="0.3">
      <c r="A585" s="7"/>
      <c r="B585" s="2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 x14ac:dyDescent="0.3">
      <c r="A586" s="7"/>
      <c r="B586" s="2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 x14ac:dyDescent="0.3">
      <c r="A587" s="7"/>
      <c r="B587" s="2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 x14ac:dyDescent="0.3">
      <c r="A588" s="7"/>
      <c r="B588" s="2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 x14ac:dyDescent="0.3">
      <c r="A589" s="7"/>
      <c r="B589" s="2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 x14ac:dyDescent="0.3">
      <c r="A590" s="7"/>
      <c r="B590" s="2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 x14ac:dyDescent="0.3">
      <c r="A591" s="7"/>
      <c r="B591" s="2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 x14ac:dyDescent="0.3">
      <c r="A592" s="7"/>
      <c r="B592" s="2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 x14ac:dyDescent="0.3">
      <c r="A593" s="7"/>
      <c r="B593" s="2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 x14ac:dyDescent="0.3">
      <c r="A594" s="7"/>
      <c r="B594" s="2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 x14ac:dyDescent="0.3">
      <c r="A595" s="7"/>
      <c r="B595" s="2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 x14ac:dyDescent="0.3">
      <c r="A596" s="7"/>
      <c r="B596" s="2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 x14ac:dyDescent="0.3">
      <c r="A597" s="7"/>
      <c r="B597" s="2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 x14ac:dyDescent="0.3">
      <c r="A598" s="7"/>
      <c r="B598" s="2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 x14ac:dyDescent="0.3">
      <c r="A599" s="7"/>
      <c r="B599" s="2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 x14ac:dyDescent="0.3">
      <c r="A600" s="7"/>
      <c r="B600" s="2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 x14ac:dyDescent="0.3">
      <c r="A601" s="7"/>
      <c r="B601" s="2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 x14ac:dyDescent="0.3">
      <c r="A602" s="7"/>
      <c r="B602" s="2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 x14ac:dyDescent="0.3">
      <c r="A603" s="7"/>
      <c r="B603" s="2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 x14ac:dyDescent="0.3">
      <c r="A604" s="7"/>
      <c r="B604" s="2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 x14ac:dyDescent="0.3">
      <c r="A605" s="7"/>
      <c r="B605" s="2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 x14ac:dyDescent="0.3">
      <c r="A606" s="7"/>
      <c r="B606" s="2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 x14ac:dyDescent="0.3">
      <c r="A607" s="7"/>
      <c r="B607" s="2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 x14ac:dyDescent="0.3">
      <c r="A608" s="7"/>
      <c r="B608" s="2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 x14ac:dyDescent="0.3">
      <c r="A609" s="7"/>
      <c r="B609" s="2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 x14ac:dyDescent="0.3">
      <c r="A610" s="7"/>
      <c r="B610" s="2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 x14ac:dyDescent="0.3">
      <c r="A611" s="7"/>
      <c r="B611" s="2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 x14ac:dyDescent="0.3">
      <c r="A612" s="7"/>
      <c r="B612" s="2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 x14ac:dyDescent="0.3">
      <c r="A613" s="7"/>
      <c r="B613" s="2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 x14ac:dyDescent="0.3">
      <c r="A614" s="7"/>
      <c r="B614" s="2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 x14ac:dyDescent="0.3">
      <c r="A615" s="7"/>
      <c r="B615" s="2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 x14ac:dyDescent="0.3">
      <c r="A616" s="7"/>
      <c r="B616" s="2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 x14ac:dyDescent="0.3">
      <c r="A617" s="7"/>
      <c r="B617" s="2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 x14ac:dyDescent="0.3">
      <c r="A618" s="7"/>
      <c r="B618" s="2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 x14ac:dyDescent="0.3">
      <c r="A619" s="7"/>
      <c r="B619" s="2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 x14ac:dyDescent="0.3">
      <c r="A620" s="7"/>
      <c r="B620" s="2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 x14ac:dyDescent="0.3">
      <c r="A621" s="7"/>
      <c r="B621" s="2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 x14ac:dyDescent="0.3">
      <c r="A622" s="7"/>
      <c r="B622" s="2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 x14ac:dyDescent="0.3">
      <c r="A623" s="7"/>
      <c r="B623" s="2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 x14ac:dyDescent="0.3">
      <c r="A624" s="7"/>
      <c r="B624" s="2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 x14ac:dyDescent="0.3">
      <c r="A625" s="7"/>
      <c r="B625" s="2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 x14ac:dyDescent="0.3">
      <c r="A626" s="7"/>
      <c r="B626" s="2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 x14ac:dyDescent="0.3">
      <c r="A627" s="7"/>
      <c r="B627" s="2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 x14ac:dyDescent="0.3">
      <c r="A628" s="7"/>
      <c r="B628" s="2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 x14ac:dyDescent="0.3">
      <c r="A629" s="7"/>
      <c r="B629" s="2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 x14ac:dyDescent="0.3">
      <c r="A630" s="7"/>
      <c r="B630" s="2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 x14ac:dyDescent="0.3">
      <c r="A631" s="7"/>
      <c r="B631" s="2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 x14ac:dyDescent="0.3">
      <c r="A632" s="7"/>
      <c r="B632" s="2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 x14ac:dyDescent="0.3">
      <c r="A633" s="7"/>
      <c r="B633" s="2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 x14ac:dyDescent="0.3">
      <c r="A634" s="7"/>
      <c r="B634" s="2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 x14ac:dyDescent="0.3">
      <c r="A635" s="7"/>
      <c r="B635" s="2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 x14ac:dyDescent="0.3">
      <c r="A636" s="7"/>
      <c r="B636" s="2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 x14ac:dyDescent="0.3">
      <c r="A637" s="7"/>
      <c r="B637" s="2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 x14ac:dyDescent="0.3">
      <c r="A638" s="7"/>
      <c r="B638" s="2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 x14ac:dyDescent="0.3">
      <c r="A639" s="7"/>
      <c r="B639" s="2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 x14ac:dyDescent="0.3">
      <c r="A640" s="7"/>
      <c r="B640" s="2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 x14ac:dyDescent="0.3">
      <c r="A641" s="7"/>
      <c r="B641" s="2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 x14ac:dyDescent="0.3">
      <c r="A642" s="7"/>
      <c r="B642" s="2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 x14ac:dyDescent="0.3">
      <c r="A643" s="7"/>
      <c r="B643" s="2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 x14ac:dyDescent="0.3">
      <c r="A644" s="7"/>
      <c r="B644" s="2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 x14ac:dyDescent="0.3">
      <c r="A645" s="7"/>
      <c r="B645" s="2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 x14ac:dyDescent="0.3">
      <c r="A646" s="7"/>
      <c r="B646" s="2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 x14ac:dyDescent="0.3">
      <c r="A647" s="7"/>
      <c r="B647" s="2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 x14ac:dyDescent="0.3">
      <c r="A648" s="7"/>
      <c r="B648" s="2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 x14ac:dyDescent="0.3">
      <c r="A649" s="7"/>
      <c r="B649" s="2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 x14ac:dyDescent="0.3">
      <c r="A650" s="7"/>
      <c r="B650" s="2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 x14ac:dyDescent="0.3">
      <c r="A651" s="7"/>
      <c r="B651" s="2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 x14ac:dyDescent="0.3">
      <c r="A652" s="7"/>
      <c r="B652" s="2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 x14ac:dyDescent="0.3">
      <c r="A653" s="7"/>
      <c r="B653" s="2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 x14ac:dyDescent="0.3">
      <c r="A654" s="7"/>
      <c r="B654" s="2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 x14ac:dyDescent="0.3">
      <c r="A655" s="7"/>
      <c r="B655" s="2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 x14ac:dyDescent="0.3">
      <c r="A656" s="7"/>
      <c r="B656" s="2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 x14ac:dyDescent="0.3">
      <c r="A657" s="7"/>
      <c r="B657" s="2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 x14ac:dyDescent="0.3">
      <c r="A658" s="7"/>
      <c r="B658" s="2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 x14ac:dyDescent="0.3">
      <c r="A659" s="7"/>
      <c r="B659" s="2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 x14ac:dyDescent="0.3">
      <c r="A660" s="7"/>
      <c r="B660" s="2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 x14ac:dyDescent="0.3">
      <c r="A661" s="7"/>
      <c r="B661" s="2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 x14ac:dyDescent="0.3">
      <c r="A662" s="7"/>
      <c r="B662" s="2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 x14ac:dyDescent="0.3">
      <c r="A663" s="7"/>
      <c r="B663" s="2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 x14ac:dyDescent="0.3">
      <c r="A664" s="7"/>
      <c r="B664" s="2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 x14ac:dyDescent="0.3">
      <c r="A665" s="7"/>
      <c r="B665" s="2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 x14ac:dyDescent="0.3">
      <c r="A666" s="7"/>
      <c r="B666" s="2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 x14ac:dyDescent="0.3">
      <c r="A667" s="7"/>
      <c r="B667" s="2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 x14ac:dyDescent="0.3">
      <c r="A668" s="7"/>
      <c r="B668" s="2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 x14ac:dyDescent="0.3">
      <c r="A669" s="7"/>
      <c r="B669" s="2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 x14ac:dyDescent="0.3">
      <c r="A670" s="7"/>
      <c r="B670" s="2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 x14ac:dyDescent="0.3">
      <c r="A671" s="7"/>
      <c r="B671" s="2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 x14ac:dyDescent="0.3">
      <c r="A672" s="7"/>
      <c r="B672" s="2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 x14ac:dyDescent="0.3">
      <c r="A673" s="7"/>
      <c r="B673" s="2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 x14ac:dyDescent="0.3">
      <c r="A674" s="7"/>
      <c r="B674" s="2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 x14ac:dyDescent="0.3">
      <c r="A675" s="7"/>
      <c r="B675" s="2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 x14ac:dyDescent="0.3">
      <c r="A676" s="7"/>
      <c r="B676" s="2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 x14ac:dyDescent="0.3">
      <c r="A677" s="7"/>
      <c r="B677" s="2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 x14ac:dyDescent="0.3">
      <c r="A678" s="7"/>
      <c r="B678" s="2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 x14ac:dyDescent="0.3">
      <c r="A679" s="7"/>
      <c r="B679" s="2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 x14ac:dyDescent="0.3">
      <c r="A680" s="7"/>
      <c r="B680" s="2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 x14ac:dyDescent="0.3">
      <c r="A681" s="7"/>
      <c r="B681" s="2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 x14ac:dyDescent="0.3">
      <c r="A682" s="7"/>
      <c r="B682" s="2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 x14ac:dyDescent="0.3">
      <c r="A683" s="7"/>
      <c r="B683" s="2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 x14ac:dyDescent="0.3">
      <c r="A684" s="7"/>
      <c r="B684" s="2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 x14ac:dyDescent="0.3">
      <c r="A685" s="7"/>
      <c r="B685" s="2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 x14ac:dyDescent="0.3">
      <c r="A686" s="7"/>
      <c r="B686" s="2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 x14ac:dyDescent="0.3">
      <c r="A687" s="7"/>
      <c r="B687" s="2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 x14ac:dyDescent="0.3">
      <c r="A688" s="7"/>
      <c r="B688" s="2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 x14ac:dyDescent="0.3">
      <c r="A689" s="7"/>
      <c r="B689" s="2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 x14ac:dyDescent="0.3">
      <c r="A690" s="7"/>
      <c r="B690" s="2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 x14ac:dyDescent="0.3">
      <c r="A691" s="7"/>
      <c r="B691" s="2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 x14ac:dyDescent="0.3">
      <c r="A692" s="7"/>
      <c r="B692" s="2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 x14ac:dyDescent="0.3">
      <c r="A693" s="7"/>
      <c r="B693" s="2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 x14ac:dyDescent="0.3">
      <c r="A694" s="7"/>
      <c r="B694" s="2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 x14ac:dyDescent="0.3">
      <c r="A695" s="7"/>
      <c r="B695" s="2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 x14ac:dyDescent="0.3">
      <c r="A696" s="7"/>
      <c r="B696" s="2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 x14ac:dyDescent="0.3">
      <c r="A697" s="7"/>
      <c r="B697" s="2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 x14ac:dyDescent="0.3">
      <c r="A698" s="7"/>
      <c r="B698" s="2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 x14ac:dyDescent="0.3">
      <c r="A699" s="7"/>
      <c r="B699" s="2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 x14ac:dyDescent="0.3">
      <c r="A700" s="7"/>
      <c r="B700" s="2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 x14ac:dyDescent="0.3">
      <c r="A701" s="7"/>
      <c r="B701" s="2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 x14ac:dyDescent="0.3">
      <c r="A702" s="7"/>
      <c r="B702" s="2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 x14ac:dyDescent="0.3">
      <c r="A703" s="7"/>
      <c r="B703" s="2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 x14ac:dyDescent="0.3">
      <c r="A704" s="7"/>
      <c r="B704" s="2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 x14ac:dyDescent="0.3">
      <c r="A705" s="7"/>
      <c r="B705" s="2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 x14ac:dyDescent="0.3">
      <c r="A706" s="7"/>
      <c r="B706" s="2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 x14ac:dyDescent="0.3">
      <c r="A707" s="7"/>
      <c r="B707" s="2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 x14ac:dyDescent="0.3">
      <c r="A708" s="7"/>
      <c r="B708" s="2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 x14ac:dyDescent="0.3">
      <c r="A709" s="7"/>
      <c r="B709" s="2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 x14ac:dyDescent="0.3">
      <c r="A710" s="7"/>
      <c r="B710" s="2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 x14ac:dyDescent="0.3">
      <c r="A711" s="7"/>
      <c r="B711" s="2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 x14ac:dyDescent="0.3">
      <c r="A712" s="7"/>
      <c r="B712" s="2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 x14ac:dyDescent="0.3">
      <c r="A713" s="7"/>
      <c r="B713" s="2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 x14ac:dyDescent="0.3">
      <c r="A714" s="7"/>
      <c r="B714" s="2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 x14ac:dyDescent="0.3">
      <c r="A715" s="7"/>
      <c r="B715" s="2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 x14ac:dyDescent="0.3">
      <c r="A716" s="7"/>
      <c r="B716" s="2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 x14ac:dyDescent="0.3">
      <c r="A717" s="7"/>
      <c r="B717" s="2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 x14ac:dyDescent="0.3">
      <c r="A718" s="7"/>
      <c r="B718" s="2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 x14ac:dyDescent="0.3">
      <c r="A719" s="7"/>
      <c r="B719" s="2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 x14ac:dyDescent="0.3">
      <c r="A720" s="7"/>
      <c r="B720" s="2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 x14ac:dyDescent="0.3">
      <c r="A721" s="7"/>
      <c r="B721" s="2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 x14ac:dyDescent="0.3">
      <c r="A722" s="7"/>
      <c r="B722" s="2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 x14ac:dyDescent="0.3">
      <c r="A723" s="7"/>
      <c r="B723" s="2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 x14ac:dyDescent="0.3">
      <c r="A724" s="7"/>
      <c r="B724" s="2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 x14ac:dyDescent="0.3">
      <c r="A725" s="7"/>
      <c r="B725" s="2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 x14ac:dyDescent="0.3">
      <c r="A726" s="7"/>
      <c r="B726" s="2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 x14ac:dyDescent="0.3">
      <c r="A727" s="7"/>
      <c r="B727" s="2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 x14ac:dyDescent="0.3">
      <c r="A728" s="7"/>
      <c r="B728" s="2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 x14ac:dyDescent="0.3">
      <c r="A729" s="7"/>
      <c r="B729" s="2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 x14ac:dyDescent="0.3">
      <c r="A730" s="7"/>
      <c r="B730" s="2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 x14ac:dyDescent="0.3">
      <c r="A731" s="7"/>
      <c r="B731" s="2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 x14ac:dyDescent="0.3">
      <c r="A732" s="7"/>
      <c r="B732" s="2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 x14ac:dyDescent="0.3">
      <c r="A733" s="7"/>
      <c r="B733" s="2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 x14ac:dyDescent="0.3">
      <c r="A734" s="7"/>
      <c r="B734" s="2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 x14ac:dyDescent="0.3">
      <c r="A735" s="7"/>
      <c r="B735" s="2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 x14ac:dyDescent="0.3">
      <c r="A736" s="7"/>
      <c r="B736" s="2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 x14ac:dyDescent="0.3">
      <c r="A737" s="7"/>
      <c r="B737" s="2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 x14ac:dyDescent="0.3">
      <c r="A738" s="7"/>
      <c r="B738" s="2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 x14ac:dyDescent="0.3">
      <c r="A739" s="7"/>
      <c r="B739" s="2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 x14ac:dyDescent="0.3">
      <c r="A740" s="7"/>
      <c r="B740" s="2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 x14ac:dyDescent="0.3">
      <c r="A741" s="7"/>
      <c r="B741" s="2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 x14ac:dyDescent="0.3">
      <c r="A742" s="7"/>
      <c r="B742" s="2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 x14ac:dyDescent="0.3">
      <c r="A743" s="7"/>
      <c r="B743" s="2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 x14ac:dyDescent="0.3">
      <c r="A744" s="7"/>
      <c r="B744" s="2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 x14ac:dyDescent="0.3">
      <c r="A745" s="7"/>
      <c r="B745" s="2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 x14ac:dyDescent="0.3">
      <c r="A746" s="7"/>
      <c r="B746" s="2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 x14ac:dyDescent="0.3">
      <c r="A747" s="7"/>
      <c r="B747" s="2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 x14ac:dyDescent="0.3">
      <c r="A748" s="7"/>
      <c r="B748" s="2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 x14ac:dyDescent="0.3">
      <c r="A749" s="7"/>
      <c r="B749" s="2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 x14ac:dyDescent="0.3">
      <c r="A750" s="7"/>
      <c r="B750" s="2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 x14ac:dyDescent="0.3">
      <c r="A751" s="7"/>
      <c r="B751" s="2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 x14ac:dyDescent="0.3">
      <c r="A752" s="7"/>
      <c r="B752" s="2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 x14ac:dyDescent="0.3">
      <c r="A753" s="7"/>
      <c r="B753" s="2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 x14ac:dyDescent="0.3">
      <c r="A754" s="7"/>
      <c r="B754" s="2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 x14ac:dyDescent="0.3">
      <c r="A755" s="7"/>
      <c r="B755" s="2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 x14ac:dyDescent="0.3">
      <c r="A756" s="7"/>
      <c r="B756" s="2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 x14ac:dyDescent="0.3">
      <c r="A757" s="7"/>
      <c r="B757" s="2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 x14ac:dyDescent="0.3">
      <c r="A758" s="7"/>
      <c r="B758" s="2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 x14ac:dyDescent="0.3">
      <c r="A759" s="7"/>
      <c r="B759" s="2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 x14ac:dyDescent="0.3">
      <c r="A760" s="7"/>
      <c r="B760" s="2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 x14ac:dyDescent="0.3">
      <c r="A761" s="7"/>
      <c r="B761" s="2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 x14ac:dyDescent="0.3">
      <c r="A762" s="7"/>
      <c r="B762" s="2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 x14ac:dyDescent="0.3">
      <c r="A763" s="7"/>
      <c r="B763" s="2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 x14ac:dyDescent="0.3">
      <c r="A764" s="7"/>
      <c r="B764" s="2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 x14ac:dyDescent="0.3">
      <c r="A765" s="7"/>
      <c r="B765" s="2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 x14ac:dyDescent="0.3">
      <c r="A766" s="7"/>
      <c r="B766" s="2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 x14ac:dyDescent="0.3">
      <c r="A767" s="7"/>
      <c r="B767" s="2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 x14ac:dyDescent="0.3">
      <c r="A768" s="7"/>
      <c r="B768" s="2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 x14ac:dyDescent="0.3">
      <c r="A769" s="7"/>
      <c r="B769" s="2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 x14ac:dyDescent="0.3">
      <c r="A770" s="7"/>
      <c r="B770" s="2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 x14ac:dyDescent="0.3">
      <c r="A771" s="7"/>
      <c r="B771" s="2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 x14ac:dyDescent="0.3">
      <c r="A772" s="7"/>
      <c r="B772" s="2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 x14ac:dyDescent="0.3">
      <c r="A773" s="7"/>
      <c r="B773" s="2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 x14ac:dyDescent="0.3">
      <c r="A774" s="7"/>
      <c r="B774" s="2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 x14ac:dyDescent="0.3">
      <c r="A775" s="7"/>
      <c r="B775" s="2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 x14ac:dyDescent="0.3">
      <c r="A776" s="7"/>
      <c r="B776" s="2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 x14ac:dyDescent="0.3">
      <c r="A777" s="7"/>
      <c r="B777" s="2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 x14ac:dyDescent="0.3">
      <c r="A778" s="7"/>
      <c r="B778" s="2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 x14ac:dyDescent="0.3">
      <c r="A779" s="7"/>
      <c r="B779" s="2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 x14ac:dyDescent="0.3">
      <c r="A780" s="7"/>
      <c r="B780" s="2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 x14ac:dyDescent="0.3">
      <c r="A781" s="7"/>
      <c r="B781" s="2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 x14ac:dyDescent="0.3">
      <c r="A782" s="7"/>
      <c r="B782" s="2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 x14ac:dyDescent="0.3">
      <c r="A783" s="7"/>
      <c r="B783" s="2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 x14ac:dyDescent="0.3">
      <c r="A784" s="7"/>
      <c r="B784" s="2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 x14ac:dyDescent="0.3">
      <c r="A785" s="7"/>
      <c r="B785" s="2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 x14ac:dyDescent="0.3">
      <c r="A786" s="7"/>
      <c r="B786" s="2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 x14ac:dyDescent="0.3">
      <c r="A787" s="7"/>
      <c r="B787" s="2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 x14ac:dyDescent="0.3">
      <c r="A788" s="7"/>
      <c r="B788" s="2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 x14ac:dyDescent="0.3">
      <c r="A789" s="7"/>
      <c r="B789" s="2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 x14ac:dyDescent="0.3">
      <c r="A790" s="7"/>
      <c r="B790" s="2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 x14ac:dyDescent="0.3">
      <c r="A791" s="7"/>
      <c r="B791" s="2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 x14ac:dyDescent="0.3">
      <c r="A792" s="7"/>
      <c r="B792" s="2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 x14ac:dyDescent="0.3">
      <c r="A793" s="7"/>
      <c r="B793" s="2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 x14ac:dyDescent="0.3">
      <c r="A794" s="7"/>
      <c r="B794" s="2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 x14ac:dyDescent="0.3">
      <c r="A795" s="7"/>
      <c r="B795" s="2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 x14ac:dyDescent="0.3">
      <c r="A796" s="7"/>
      <c r="B796" s="2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 x14ac:dyDescent="0.3">
      <c r="A797" s="7"/>
      <c r="B797" s="2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 x14ac:dyDescent="0.3">
      <c r="A798" s="7"/>
      <c r="B798" s="2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 x14ac:dyDescent="0.3">
      <c r="A799" s="7"/>
      <c r="B799" s="2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 x14ac:dyDescent="0.3">
      <c r="A800" s="7"/>
      <c r="B800" s="2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 x14ac:dyDescent="0.3">
      <c r="A801" s="7"/>
      <c r="B801" s="2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 x14ac:dyDescent="0.3">
      <c r="A802" s="7"/>
      <c r="B802" s="2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 x14ac:dyDescent="0.3">
      <c r="A803" s="7"/>
      <c r="B803" s="2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 x14ac:dyDescent="0.3">
      <c r="A804" s="7"/>
      <c r="B804" s="2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 x14ac:dyDescent="0.3">
      <c r="A805" s="7"/>
      <c r="B805" s="2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 x14ac:dyDescent="0.3">
      <c r="A806" s="7"/>
      <c r="B806" s="2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 x14ac:dyDescent="0.3">
      <c r="A807" s="7"/>
      <c r="B807" s="2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 x14ac:dyDescent="0.3">
      <c r="A808" s="7"/>
      <c r="B808" s="2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 x14ac:dyDescent="0.3">
      <c r="A809" s="7"/>
      <c r="B809" s="2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 x14ac:dyDescent="0.3">
      <c r="A810" s="7"/>
      <c r="B810" s="2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 x14ac:dyDescent="0.3">
      <c r="A811" s="7"/>
      <c r="B811" s="2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 x14ac:dyDescent="0.3">
      <c r="A812" s="7"/>
      <c r="B812" s="2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 x14ac:dyDescent="0.3">
      <c r="A813" s="7"/>
      <c r="B813" s="2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 x14ac:dyDescent="0.3">
      <c r="A814" s="7"/>
      <c r="B814" s="2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 x14ac:dyDescent="0.3">
      <c r="A815" s="7"/>
      <c r="B815" s="2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 x14ac:dyDescent="0.3">
      <c r="A816" s="7"/>
      <c r="B816" s="2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 x14ac:dyDescent="0.3">
      <c r="A817" s="7"/>
      <c r="B817" s="2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 x14ac:dyDescent="0.3">
      <c r="A818" s="7"/>
      <c r="B818" s="2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 x14ac:dyDescent="0.3">
      <c r="A819" s="7"/>
      <c r="B819" s="2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 x14ac:dyDescent="0.3">
      <c r="A820" s="7"/>
      <c r="B820" s="2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 x14ac:dyDescent="0.3">
      <c r="A821" s="7"/>
      <c r="B821" s="2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 x14ac:dyDescent="0.3">
      <c r="A822" s="7"/>
      <c r="B822" s="2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 x14ac:dyDescent="0.3">
      <c r="A823" s="7"/>
      <c r="B823" s="2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 x14ac:dyDescent="0.3">
      <c r="A824" s="7"/>
      <c r="B824" s="2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 x14ac:dyDescent="0.3">
      <c r="A825" s="7"/>
      <c r="B825" s="2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 x14ac:dyDescent="0.3">
      <c r="A826" s="7"/>
      <c r="B826" s="2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 x14ac:dyDescent="0.3">
      <c r="A827" s="7"/>
      <c r="B827" s="2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 x14ac:dyDescent="0.3">
      <c r="A828" s="7"/>
      <c r="B828" s="2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 x14ac:dyDescent="0.3">
      <c r="A829" s="7"/>
      <c r="B829" s="2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 x14ac:dyDescent="0.3">
      <c r="A830" s="7"/>
      <c r="B830" s="2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 x14ac:dyDescent="0.3">
      <c r="A831" s="7"/>
      <c r="B831" s="2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 x14ac:dyDescent="0.3">
      <c r="A832" s="7"/>
      <c r="B832" s="2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 x14ac:dyDescent="0.3">
      <c r="A833" s="7"/>
      <c r="B833" s="2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 x14ac:dyDescent="0.3">
      <c r="A834" s="7"/>
      <c r="B834" s="2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 x14ac:dyDescent="0.3">
      <c r="A835" s="7"/>
      <c r="B835" s="2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 x14ac:dyDescent="0.3">
      <c r="A836" s="7"/>
      <c r="B836" s="2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 x14ac:dyDescent="0.3">
      <c r="A837" s="7"/>
      <c r="B837" s="2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 x14ac:dyDescent="0.3">
      <c r="A838" s="7"/>
      <c r="B838" s="2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 x14ac:dyDescent="0.3">
      <c r="A839" s="7"/>
      <c r="B839" s="2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 x14ac:dyDescent="0.3">
      <c r="A840" s="7"/>
      <c r="B840" s="2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 x14ac:dyDescent="0.3">
      <c r="A841" s="7"/>
      <c r="B841" s="2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 x14ac:dyDescent="0.3">
      <c r="A842" s="7"/>
      <c r="B842" s="2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 x14ac:dyDescent="0.3">
      <c r="A843" s="7"/>
      <c r="B843" s="2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 x14ac:dyDescent="0.3">
      <c r="A844" s="7"/>
      <c r="B844" s="2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 x14ac:dyDescent="0.3">
      <c r="A845" s="7"/>
      <c r="B845" s="2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 x14ac:dyDescent="0.3">
      <c r="A846" s="7"/>
      <c r="B846" s="2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 x14ac:dyDescent="0.3">
      <c r="A847" s="7"/>
      <c r="B847" s="2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 x14ac:dyDescent="0.3">
      <c r="A848" s="7"/>
      <c r="B848" s="2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 x14ac:dyDescent="0.3">
      <c r="A849" s="7"/>
      <c r="B849" s="2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 x14ac:dyDescent="0.3">
      <c r="A850" s="7"/>
      <c r="B850" s="2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 x14ac:dyDescent="0.3">
      <c r="A851" s="7"/>
      <c r="B851" s="2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 x14ac:dyDescent="0.3">
      <c r="A852" s="7"/>
      <c r="B852" s="2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 x14ac:dyDescent="0.3">
      <c r="A853" s="7"/>
      <c r="B853" s="2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 x14ac:dyDescent="0.3">
      <c r="A854" s="7"/>
      <c r="B854" s="2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 x14ac:dyDescent="0.3">
      <c r="A855" s="7"/>
      <c r="B855" s="2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 x14ac:dyDescent="0.3">
      <c r="A856" s="7"/>
      <c r="B856" s="2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 x14ac:dyDescent="0.3">
      <c r="A857" s="7"/>
      <c r="B857" s="2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 x14ac:dyDescent="0.3">
      <c r="A858" s="7"/>
      <c r="B858" s="2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 x14ac:dyDescent="0.3">
      <c r="A859" s="7"/>
      <c r="B859" s="2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 x14ac:dyDescent="0.3">
      <c r="A860" s="7"/>
      <c r="B860" s="2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 x14ac:dyDescent="0.3">
      <c r="A861" s="7"/>
      <c r="B861" s="2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 x14ac:dyDescent="0.3">
      <c r="A862" s="7"/>
      <c r="B862" s="2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 x14ac:dyDescent="0.3">
      <c r="A863" s="7"/>
      <c r="B863" s="2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 x14ac:dyDescent="0.3">
      <c r="A864" s="7"/>
      <c r="B864" s="2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 x14ac:dyDescent="0.3">
      <c r="A865" s="7"/>
      <c r="B865" s="2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 x14ac:dyDescent="0.3">
      <c r="A866" s="7"/>
      <c r="B866" s="2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 x14ac:dyDescent="0.3">
      <c r="A867" s="7"/>
      <c r="B867" s="2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 x14ac:dyDescent="0.3">
      <c r="A868" s="7"/>
      <c r="B868" s="2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 x14ac:dyDescent="0.3">
      <c r="A869" s="7"/>
      <c r="B869" s="2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 x14ac:dyDescent="0.3">
      <c r="A870" s="7"/>
      <c r="B870" s="2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 x14ac:dyDescent="0.3">
      <c r="A871" s="7"/>
      <c r="B871" s="2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 x14ac:dyDescent="0.3">
      <c r="A872" s="7"/>
      <c r="B872" s="2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 x14ac:dyDescent="0.3">
      <c r="A873" s="7"/>
      <c r="B873" s="2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 x14ac:dyDescent="0.3">
      <c r="A874" s="7"/>
      <c r="B874" s="2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 x14ac:dyDescent="0.3">
      <c r="A875" s="7"/>
      <c r="B875" s="2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 x14ac:dyDescent="0.3">
      <c r="A876" s="7"/>
      <c r="B876" s="2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 x14ac:dyDescent="0.3">
      <c r="A877" s="7"/>
      <c r="B877" s="2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 x14ac:dyDescent="0.3">
      <c r="A878" s="7"/>
      <c r="B878" s="2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 x14ac:dyDescent="0.3">
      <c r="A879" s="7"/>
      <c r="B879" s="2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 x14ac:dyDescent="0.3">
      <c r="A880" s="7"/>
      <c r="B880" s="2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 x14ac:dyDescent="0.3">
      <c r="A881" s="7"/>
      <c r="B881" s="2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 x14ac:dyDescent="0.3">
      <c r="A882" s="7"/>
      <c r="B882" s="2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 x14ac:dyDescent="0.3">
      <c r="A883" s="7"/>
      <c r="B883" s="2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 x14ac:dyDescent="0.3">
      <c r="A884" s="7"/>
      <c r="B884" s="2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 x14ac:dyDescent="0.3">
      <c r="A885" s="7"/>
      <c r="B885" s="2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 x14ac:dyDescent="0.3">
      <c r="A886" s="7"/>
      <c r="B886" s="2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 x14ac:dyDescent="0.3">
      <c r="A887" s="7"/>
      <c r="B887" s="2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 x14ac:dyDescent="0.3">
      <c r="A888" s="7"/>
      <c r="B888" s="2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 x14ac:dyDescent="0.3">
      <c r="A889" s="7"/>
      <c r="B889" s="2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 x14ac:dyDescent="0.3">
      <c r="A890" s="7"/>
      <c r="B890" s="2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 x14ac:dyDescent="0.3">
      <c r="A891" s="7"/>
      <c r="B891" s="2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 x14ac:dyDescent="0.3">
      <c r="A892" s="7"/>
      <c r="B892" s="2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 x14ac:dyDescent="0.3">
      <c r="A893" s="7"/>
      <c r="B893" s="2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 x14ac:dyDescent="0.3">
      <c r="A894" s="7"/>
      <c r="B894" s="2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 x14ac:dyDescent="0.3">
      <c r="A895" s="7"/>
      <c r="B895" s="2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 x14ac:dyDescent="0.3">
      <c r="A896" s="7"/>
      <c r="B896" s="2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 x14ac:dyDescent="0.3">
      <c r="A897" s="7"/>
      <c r="B897" s="2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 x14ac:dyDescent="0.3">
      <c r="A898" s="7"/>
      <c r="B898" s="2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 x14ac:dyDescent="0.3">
      <c r="A899" s="7"/>
      <c r="B899" s="2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 x14ac:dyDescent="0.3">
      <c r="A900" s="7"/>
      <c r="B900" s="2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 x14ac:dyDescent="0.3">
      <c r="A901" s="7"/>
      <c r="B901" s="2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 x14ac:dyDescent="0.3">
      <c r="A902" s="7"/>
      <c r="B902" s="2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 x14ac:dyDescent="0.3">
      <c r="A903" s="7"/>
      <c r="B903" s="2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 x14ac:dyDescent="0.3">
      <c r="A904" s="7"/>
      <c r="B904" s="2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 x14ac:dyDescent="0.3">
      <c r="A905" s="7"/>
      <c r="B905" s="2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 x14ac:dyDescent="0.3">
      <c r="A906" s="7"/>
      <c r="B906" s="2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 x14ac:dyDescent="0.3">
      <c r="A907" s="7"/>
      <c r="B907" s="2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 x14ac:dyDescent="0.3">
      <c r="A908" s="7"/>
      <c r="B908" s="2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 x14ac:dyDescent="0.3">
      <c r="A909" s="7"/>
      <c r="B909" s="2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 x14ac:dyDescent="0.3">
      <c r="A910" s="7"/>
      <c r="B910" s="2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 x14ac:dyDescent="0.3">
      <c r="A911" s="7"/>
      <c r="B911" s="2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 x14ac:dyDescent="0.3">
      <c r="A912" s="7"/>
      <c r="B912" s="2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 x14ac:dyDescent="0.3">
      <c r="A913" s="7"/>
      <c r="B913" s="2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 x14ac:dyDescent="0.3">
      <c r="A914" s="7"/>
      <c r="B914" s="2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 x14ac:dyDescent="0.3">
      <c r="A915" s="7"/>
      <c r="B915" s="2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 x14ac:dyDescent="0.3">
      <c r="A916" s="7"/>
      <c r="B916" s="2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 x14ac:dyDescent="0.3">
      <c r="A917" s="7"/>
      <c r="B917" s="2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 x14ac:dyDescent="0.3">
      <c r="A918" s="7"/>
      <c r="B918" s="2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 x14ac:dyDescent="0.3">
      <c r="A919" s="7"/>
      <c r="B919" s="2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 x14ac:dyDescent="0.3">
      <c r="A920" s="7"/>
      <c r="B920" s="2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 x14ac:dyDescent="0.3">
      <c r="A921" s="7"/>
      <c r="B921" s="2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 x14ac:dyDescent="0.3">
      <c r="A922" s="7"/>
      <c r="B922" s="2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 x14ac:dyDescent="0.3">
      <c r="A923" s="7"/>
      <c r="B923" s="2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 x14ac:dyDescent="0.3">
      <c r="A924" s="7"/>
      <c r="B924" s="2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 x14ac:dyDescent="0.3">
      <c r="A925" s="7"/>
      <c r="B925" s="2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 x14ac:dyDescent="0.3">
      <c r="A926" s="7"/>
      <c r="B926" s="2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 x14ac:dyDescent="0.3">
      <c r="A927" s="7"/>
      <c r="B927" s="2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 x14ac:dyDescent="0.3">
      <c r="A928" s="7"/>
      <c r="B928" s="2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 x14ac:dyDescent="0.3">
      <c r="A929" s="7"/>
      <c r="B929" s="2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 x14ac:dyDescent="0.3">
      <c r="A930" s="7"/>
      <c r="B930" s="2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 x14ac:dyDescent="0.3">
      <c r="A931" s="7"/>
      <c r="B931" s="2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 x14ac:dyDescent="0.3">
      <c r="A932" s="7"/>
      <c r="B932" s="2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 x14ac:dyDescent="0.3">
      <c r="A933" s="7"/>
      <c r="B933" s="2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 x14ac:dyDescent="0.3">
      <c r="A934" s="7"/>
      <c r="B934" s="2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 x14ac:dyDescent="0.3">
      <c r="A935" s="7"/>
      <c r="B935" s="2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 x14ac:dyDescent="0.3">
      <c r="A936" s="7"/>
      <c r="B936" s="2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 x14ac:dyDescent="0.3">
      <c r="A937" s="7"/>
      <c r="B937" s="2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 x14ac:dyDescent="0.3">
      <c r="A938" s="7"/>
      <c r="B938" s="2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 x14ac:dyDescent="0.3">
      <c r="A939" s="7"/>
      <c r="B939" s="2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 x14ac:dyDescent="0.3">
      <c r="A940" s="7"/>
      <c r="B940" s="2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 x14ac:dyDescent="0.3">
      <c r="A941" s="7"/>
      <c r="B941" s="2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 x14ac:dyDescent="0.3">
      <c r="A942" s="7"/>
      <c r="B942" s="2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 x14ac:dyDescent="0.3">
      <c r="A943" s="7"/>
      <c r="B943" s="2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 x14ac:dyDescent="0.3">
      <c r="A944" s="7"/>
      <c r="B944" s="2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 x14ac:dyDescent="0.3">
      <c r="A945" s="7"/>
      <c r="B945" s="2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 x14ac:dyDescent="0.3">
      <c r="A946" s="7"/>
      <c r="B946" s="2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 x14ac:dyDescent="0.3">
      <c r="A947" s="7"/>
      <c r="B947" s="2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 x14ac:dyDescent="0.3">
      <c r="A948" s="7"/>
      <c r="B948" s="2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 x14ac:dyDescent="0.3">
      <c r="A949" s="7"/>
      <c r="B949" s="2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 x14ac:dyDescent="0.3">
      <c r="A950" s="7"/>
      <c r="B950" s="2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 x14ac:dyDescent="0.3">
      <c r="A951" s="7"/>
      <c r="B951" s="2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 x14ac:dyDescent="0.3">
      <c r="A952" s="7"/>
      <c r="B952" s="2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 x14ac:dyDescent="0.3">
      <c r="A953" s="7"/>
      <c r="B953" s="2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 x14ac:dyDescent="0.3">
      <c r="A954" s="7"/>
      <c r="B954" s="2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 x14ac:dyDescent="0.3">
      <c r="A955" s="7"/>
      <c r="B955" s="2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 x14ac:dyDescent="0.3">
      <c r="A956" s="7"/>
      <c r="B956" s="2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 x14ac:dyDescent="0.3">
      <c r="A957" s="7"/>
      <c r="B957" s="2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 x14ac:dyDescent="0.3">
      <c r="A958" s="7"/>
      <c r="B958" s="2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 x14ac:dyDescent="0.3">
      <c r="A959" s="7"/>
      <c r="B959" s="2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 x14ac:dyDescent="0.3">
      <c r="A960" s="7"/>
      <c r="B960" s="2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 x14ac:dyDescent="0.3">
      <c r="A961" s="7"/>
      <c r="B961" s="2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 x14ac:dyDescent="0.3">
      <c r="A962" s="7"/>
      <c r="B962" s="2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 x14ac:dyDescent="0.3">
      <c r="A963" s="7"/>
      <c r="B963" s="2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 x14ac:dyDescent="0.3">
      <c r="A964" s="7"/>
      <c r="B964" s="2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 x14ac:dyDescent="0.3">
      <c r="A965" s="7"/>
      <c r="B965" s="2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 x14ac:dyDescent="0.3">
      <c r="A966" s="7"/>
      <c r="B966" s="2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 x14ac:dyDescent="0.3">
      <c r="A967" s="7"/>
      <c r="B967" s="2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 x14ac:dyDescent="0.3">
      <c r="A968" s="7"/>
      <c r="B968" s="2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 x14ac:dyDescent="0.3">
      <c r="A969" s="7"/>
      <c r="B969" s="2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 x14ac:dyDescent="0.3">
      <c r="A970" s="7"/>
      <c r="B970" s="2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 x14ac:dyDescent="0.3">
      <c r="A971" s="7"/>
      <c r="B971" s="2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 x14ac:dyDescent="0.3">
      <c r="A972" s="7"/>
      <c r="B972" s="2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 x14ac:dyDescent="0.3">
      <c r="A973" s="7"/>
      <c r="B973" s="2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 x14ac:dyDescent="0.3">
      <c r="A974" s="7"/>
      <c r="B974" s="2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 x14ac:dyDescent="0.3">
      <c r="A975" s="7"/>
      <c r="B975" s="2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 x14ac:dyDescent="0.3">
      <c r="A976" s="7"/>
      <c r="B976" s="2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 x14ac:dyDescent="0.3">
      <c r="A977" s="7"/>
      <c r="B977" s="2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 x14ac:dyDescent="0.3">
      <c r="A978" s="7"/>
      <c r="B978" s="2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 x14ac:dyDescent="0.3">
      <c r="A979" s="7"/>
      <c r="B979" s="2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 x14ac:dyDescent="0.3">
      <c r="A980" s="7"/>
      <c r="B980" s="2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 x14ac:dyDescent="0.3">
      <c r="A981" s="7"/>
      <c r="B981" s="2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 x14ac:dyDescent="0.3">
      <c r="A982" s="7"/>
      <c r="B982" s="2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 x14ac:dyDescent="0.3">
      <c r="A983" s="7"/>
      <c r="B983" s="2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 x14ac:dyDescent="0.3">
      <c r="A984" s="7"/>
      <c r="B984" s="2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 x14ac:dyDescent="0.3">
      <c r="A985" s="7"/>
      <c r="B985" s="2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 x14ac:dyDescent="0.3">
      <c r="A986" s="7"/>
      <c r="B986" s="2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 x14ac:dyDescent="0.3">
      <c r="A987" s="7"/>
      <c r="B987" s="2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 x14ac:dyDescent="0.3">
      <c r="A988" s="7"/>
      <c r="B988" s="2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 x14ac:dyDescent="0.3">
      <c r="A989" s="7"/>
      <c r="B989" s="2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 x14ac:dyDescent="0.3">
      <c r="A990" s="7"/>
      <c r="B990" s="2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 x14ac:dyDescent="0.3">
      <c r="A991" s="7"/>
      <c r="B991" s="2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 x14ac:dyDescent="0.3">
      <c r="A992" s="7"/>
      <c r="B992" s="2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 x14ac:dyDescent="0.3">
      <c r="A993" s="7"/>
      <c r="B993" s="2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 x14ac:dyDescent="0.3">
      <c r="A994" s="7"/>
      <c r="B994" s="2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 x14ac:dyDescent="0.3">
      <c r="A995" s="7"/>
      <c r="B995" s="2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 x14ac:dyDescent="0.3">
      <c r="A996" s="7"/>
      <c r="B996" s="2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 x14ac:dyDescent="0.3">
      <c r="A997" s="7"/>
      <c r="B997" s="2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 x14ac:dyDescent="0.3">
      <c r="A998" s="7"/>
      <c r="B998" s="2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 x14ac:dyDescent="0.3">
      <c r="A999" s="7"/>
      <c r="B999" s="2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 x14ac:dyDescent="0.3">
      <c r="A1000" s="7"/>
      <c r="B1000" s="2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sheetProtection algorithmName="SHA-512" hashValue="SdZ0TbwBjPZBfEJupjhDE+JcL/V2HFxIF/OMDYVSc0+0IsZ/5XLwuoI/brtcp7GmB+I9mB/qtINLECKYnHnuOw==" saltValue="ZfKzlqvrQy0xV/W58Z/4/w==" spinCount="100000" sheet="1" objects="1" scenarios="1"/>
  <hyperlinks>
    <hyperlink ref="A30" r:id="rId1" xr:uid="{00000000-0004-0000-0100-000000000000}"/>
  </hyperlinks>
  <pageMargins left="0.7" right="0.7" top="0.75" bottom="0.75" header="0" footer="0"/>
  <pageSetup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A1000"/>
  <sheetViews>
    <sheetView workbookViewId="0">
      <pane xSplit="1" ySplit="9" topLeftCell="G224" activePane="bottomRight" state="frozen"/>
      <selection activeCell="E4" sqref="E4"/>
      <selection pane="topRight" activeCell="E4" sqref="E4"/>
      <selection pane="bottomLeft" activeCell="E4" sqref="E4"/>
      <selection pane="bottomRight" activeCell="J229" sqref="J229"/>
    </sheetView>
  </sheetViews>
  <sheetFormatPr defaultColWidth="14.44140625" defaultRowHeight="15" customHeight="1" x14ac:dyDescent="0.3"/>
  <cols>
    <col min="1" max="1" width="25.33203125" customWidth="1"/>
    <col min="2" max="2" width="17.33203125" customWidth="1"/>
    <col min="3" max="3" width="15.6640625" customWidth="1"/>
    <col min="4" max="4" width="8.109375" customWidth="1"/>
    <col min="5" max="5" width="17.88671875" customWidth="1"/>
    <col min="6" max="6" width="11.6640625" customWidth="1"/>
    <col min="7" max="7" width="7.109375" customWidth="1"/>
    <col min="8" max="8" width="5.88671875" customWidth="1"/>
    <col min="9" max="9" width="5.6640625" customWidth="1"/>
    <col min="10" max="10" width="11.44140625" customWidth="1"/>
    <col min="11" max="11" width="5.44140625" customWidth="1"/>
    <col min="12" max="12" width="11.6640625" customWidth="1"/>
    <col min="13" max="13" width="11.33203125" customWidth="1"/>
    <col min="14" max="14" width="10" customWidth="1"/>
    <col min="15" max="15" width="4.6640625" customWidth="1"/>
    <col min="16" max="16" width="6.6640625" customWidth="1"/>
    <col min="17" max="17" width="11.44140625" customWidth="1"/>
    <col min="18" max="18" width="5.44140625" customWidth="1"/>
    <col min="19" max="19" width="15" customWidth="1"/>
    <col min="20" max="20" width="7.109375" customWidth="1"/>
    <col min="21" max="21" width="9" customWidth="1"/>
    <col min="22" max="22" width="11.6640625" customWidth="1"/>
    <col min="23" max="23" width="8.6640625" customWidth="1"/>
    <col min="24" max="24" width="12.5546875" customWidth="1"/>
    <col min="25" max="25" width="15.33203125" customWidth="1"/>
    <col min="26" max="26" width="16.88671875" customWidth="1"/>
    <col min="27" max="27" width="19.6640625" customWidth="1"/>
  </cols>
  <sheetData>
    <row r="1" spans="1:27" ht="15" customHeight="1" x14ac:dyDescent="0.3">
      <c r="A1" s="48" t="s">
        <v>7</v>
      </c>
      <c r="B1" s="49">
        <f>'Productivity Goal'!C6</f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50"/>
      <c r="Y1" s="7"/>
      <c r="Z1" s="7"/>
      <c r="AA1" s="7"/>
    </row>
    <row r="2" spans="1:27" ht="15" customHeight="1" x14ac:dyDescent="0.3">
      <c r="A2" s="51" t="s">
        <v>95</v>
      </c>
      <c r="B2" s="52">
        <f>A375</f>
        <v>365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0"/>
      <c r="Y2" s="7"/>
      <c r="Z2" s="7"/>
      <c r="AA2" s="7"/>
    </row>
    <row r="3" spans="1:27" ht="15" customHeight="1" x14ac:dyDescent="0.3">
      <c r="A3" s="51" t="s">
        <v>96</v>
      </c>
      <c r="B3" s="52">
        <f ca="1">TODAY()</f>
        <v>45944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50"/>
      <c r="Y3" s="7"/>
      <c r="Z3" s="7"/>
      <c r="AA3" s="7"/>
    </row>
    <row r="4" spans="1:27" ht="15" customHeight="1" x14ac:dyDescent="0.3">
      <c r="A4" s="51" t="s">
        <v>97</v>
      </c>
      <c r="B4" s="53">
        <f>B2-B1</f>
        <v>365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0"/>
      <c r="Y4" s="7"/>
      <c r="Z4" s="7"/>
      <c r="AA4" s="7"/>
    </row>
    <row r="5" spans="1:27" ht="15" customHeight="1" x14ac:dyDescent="0.3">
      <c r="A5" s="51" t="s">
        <v>98</v>
      </c>
      <c r="B5" s="53">
        <f ca="1">B3-B1</f>
        <v>45944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50"/>
      <c r="Y5" s="7"/>
      <c r="Z5" s="7"/>
      <c r="AA5" s="7"/>
    </row>
    <row r="6" spans="1:27" ht="15" customHeight="1" x14ac:dyDescent="0.3">
      <c r="A6" s="51" t="s">
        <v>99</v>
      </c>
      <c r="B6" s="53">
        <f>WEEKNUM(B2,1)-WEEKNUM(B1,1)</f>
        <v>53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0"/>
      <c r="Y6" s="7"/>
      <c r="Z6" s="7"/>
      <c r="AA6" s="7"/>
    </row>
    <row r="7" spans="1:27" ht="15" customHeight="1" x14ac:dyDescent="0.3">
      <c r="A7" s="51" t="s">
        <v>100</v>
      </c>
      <c r="B7" s="53">
        <f ca="1">(B3-B1)/7</f>
        <v>6563.4285714285716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0"/>
      <c r="Y7" s="7"/>
      <c r="Z7" s="7"/>
      <c r="AA7" s="7"/>
    </row>
    <row r="8" spans="1:27" ht="15" customHeight="1" x14ac:dyDescent="0.3">
      <c r="A8" s="54" t="s">
        <v>101</v>
      </c>
      <c r="B8" s="55">
        <f ca="1">WEEKNUM(B3,1)</f>
        <v>42</v>
      </c>
      <c r="C8" s="7"/>
      <c r="D8" s="7"/>
      <c r="E8" s="7"/>
      <c r="F8" s="7"/>
      <c r="G8" s="206" t="s">
        <v>102</v>
      </c>
      <c r="H8" s="207"/>
      <c r="I8" s="207"/>
      <c r="J8" s="207"/>
      <c r="K8" s="208"/>
      <c r="L8" s="7"/>
      <c r="M8" s="7"/>
      <c r="N8" s="7"/>
      <c r="O8" s="206" t="s">
        <v>103</v>
      </c>
      <c r="P8" s="207"/>
      <c r="Q8" s="207"/>
      <c r="R8" s="208"/>
      <c r="S8" s="206" t="s">
        <v>104</v>
      </c>
      <c r="T8" s="207"/>
      <c r="U8" s="208"/>
      <c r="V8" s="7"/>
      <c r="W8" s="7"/>
      <c r="X8" s="50"/>
      <c r="Y8" s="7"/>
      <c r="Z8" s="7"/>
      <c r="AA8" s="7"/>
    </row>
    <row r="9" spans="1:27" ht="15" customHeight="1" x14ac:dyDescent="0.3">
      <c r="A9" s="56" t="s">
        <v>105</v>
      </c>
      <c r="B9" s="57" t="s">
        <v>106</v>
      </c>
      <c r="C9" s="58" t="s">
        <v>107</v>
      </c>
      <c r="D9" s="58" t="s">
        <v>108</v>
      </c>
      <c r="E9" s="58" t="s">
        <v>109</v>
      </c>
      <c r="F9" s="59" t="s">
        <v>110</v>
      </c>
      <c r="G9" s="60" t="s">
        <v>111</v>
      </c>
      <c r="H9" s="59" t="s">
        <v>112</v>
      </c>
      <c r="I9" s="59" t="s">
        <v>113</v>
      </c>
      <c r="J9" s="59" t="s">
        <v>114</v>
      </c>
      <c r="K9" s="61" t="s">
        <v>115</v>
      </c>
      <c r="L9" s="62" t="s">
        <v>116</v>
      </c>
      <c r="M9" s="59" t="s">
        <v>117</v>
      </c>
      <c r="N9" s="59" t="s">
        <v>118</v>
      </c>
      <c r="O9" s="60" t="s">
        <v>119</v>
      </c>
      <c r="P9" s="59" t="s">
        <v>120</v>
      </c>
      <c r="Q9" s="59" t="s">
        <v>114</v>
      </c>
      <c r="R9" s="61" t="s">
        <v>115</v>
      </c>
      <c r="S9" s="63" t="s">
        <v>121</v>
      </c>
      <c r="T9" s="58" t="s">
        <v>111</v>
      </c>
      <c r="U9" s="61" t="s">
        <v>122</v>
      </c>
      <c r="V9" s="59" t="s">
        <v>123</v>
      </c>
      <c r="W9" s="59" t="s">
        <v>38</v>
      </c>
      <c r="X9" s="64" t="s">
        <v>124</v>
      </c>
      <c r="Y9" s="59" t="s">
        <v>125</v>
      </c>
      <c r="Z9" s="59" t="s">
        <v>126</v>
      </c>
      <c r="AA9" s="61" t="s">
        <v>127</v>
      </c>
    </row>
    <row r="10" spans="1:27" ht="15" customHeight="1" x14ac:dyDescent="0.3">
      <c r="A10" s="65">
        <f>'Business Plan - Goal'!B12</f>
        <v>0</v>
      </c>
      <c r="B10" s="66">
        <f t="shared" ref="B10:B264" si="0">IF(C10&gt;0,1,0)</f>
        <v>0</v>
      </c>
      <c r="C10" s="164"/>
      <c r="D10" s="164"/>
      <c r="E10" s="164"/>
      <c r="F10" s="165"/>
      <c r="G10" s="166"/>
      <c r="H10" s="164"/>
      <c r="I10" s="164"/>
      <c r="J10" s="164"/>
      <c r="K10" s="167"/>
      <c r="L10" s="67">
        <f t="shared" ref="L10:L11" si="1">E10-F10</f>
        <v>0</v>
      </c>
      <c r="M10" s="164"/>
      <c r="N10" s="165"/>
      <c r="O10" s="166"/>
      <c r="P10" s="164"/>
      <c r="Q10" s="164"/>
      <c r="R10" s="167"/>
      <c r="S10" s="166"/>
      <c r="T10" s="164"/>
      <c r="U10" s="167"/>
      <c r="V10" s="164"/>
      <c r="W10" s="164"/>
      <c r="X10" s="168"/>
      <c r="Y10" s="14">
        <f>'Business Plan - Goal'!B13+F10-T10-U10-M10</f>
        <v>0</v>
      </c>
      <c r="Z10" s="169">
        <f t="shared" ref="Z10:Z264" si="2">M10+N10-V10</f>
        <v>0</v>
      </c>
      <c r="AA10" s="53">
        <f>'Business Plan - Goal'!B14+Z10-W10</f>
        <v>0</v>
      </c>
    </row>
    <row r="11" spans="1:27" ht="15" customHeight="1" x14ac:dyDescent="0.3">
      <c r="A11" s="68">
        <f t="shared" ref="A11:A265" si="3">A10+1</f>
        <v>1</v>
      </c>
      <c r="B11" s="69">
        <f t="shared" si="0"/>
        <v>0</v>
      </c>
      <c r="C11" s="170"/>
      <c r="D11" s="164"/>
      <c r="E11" s="164"/>
      <c r="F11" s="165"/>
      <c r="G11" s="166"/>
      <c r="H11" s="164"/>
      <c r="I11" s="164"/>
      <c r="J11" s="170"/>
      <c r="K11" s="167"/>
      <c r="L11" s="171">
        <f t="shared" si="1"/>
        <v>0</v>
      </c>
      <c r="M11" s="164"/>
      <c r="N11" s="165"/>
      <c r="O11" s="172"/>
      <c r="P11" s="170"/>
      <c r="Q11" s="170"/>
      <c r="R11" s="173"/>
      <c r="S11" s="166"/>
      <c r="T11" s="164"/>
      <c r="U11" s="167"/>
      <c r="V11" s="164"/>
      <c r="W11" s="164"/>
      <c r="X11" s="168"/>
      <c r="Y11" s="14">
        <f t="shared" ref="Y11:Y74" si="4">Y10+F11-T11-U11-M11</f>
        <v>0</v>
      </c>
      <c r="Z11" s="69">
        <f t="shared" si="2"/>
        <v>0</v>
      </c>
      <c r="AA11" s="53">
        <f t="shared" ref="AA11:AA74" si="5">AA10+Z11-W11</f>
        <v>0</v>
      </c>
    </row>
    <row r="12" spans="1:27" ht="15" customHeight="1" x14ac:dyDescent="0.3">
      <c r="A12" s="68">
        <f t="shared" si="3"/>
        <v>2</v>
      </c>
      <c r="B12" s="69">
        <f t="shared" si="0"/>
        <v>0</v>
      </c>
      <c r="C12" s="170"/>
      <c r="D12" s="164"/>
      <c r="E12" s="164"/>
      <c r="F12" s="165"/>
      <c r="G12" s="166"/>
      <c r="H12" s="164"/>
      <c r="I12" s="164"/>
      <c r="J12" s="170"/>
      <c r="K12" s="167"/>
      <c r="L12" s="171">
        <v>0</v>
      </c>
      <c r="M12" s="164"/>
      <c r="N12" s="165"/>
      <c r="O12" s="172"/>
      <c r="P12" s="170"/>
      <c r="Q12" s="170"/>
      <c r="R12" s="173"/>
      <c r="S12" s="166"/>
      <c r="T12" s="164"/>
      <c r="U12" s="167"/>
      <c r="V12" s="164"/>
      <c r="W12" s="164"/>
      <c r="X12" s="168"/>
      <c r="Y12" s="14">
        <f t="shared" si="4"/>
        <v>0</v>
      </c>
      <c r="Z12" s="69">
        <f t="shared" si="2"/>
        <v>0</v>
      </c>
      <c r="AA12" s="53">
        <f t="shared" si="5"/>
        <v>0</v>
      </c>
    </row>
    <row r="13" spans="1:27" ht="15" customHeight="1" x14ac:dyDescent="0.3">
      <c r="A13" s="68">
        <f t="shared" si="3"/>
        <v>3</v>
      </c>
      <c r="B13" s="69">
        <f t="shared" si="0"/>
        <v>0</v>
      </c>
      <c r="C13" s="170"/>
      <c r="D13" s="164"/>
      <c r="E13" s="164"/>
      <c r="F13" s="165"/>
      <c r="G13" s="166"/>
      <c r="H13" s="164"/>
      <c r="I13" s="164"/>
      <c r="J13" s="170"/>
      <c r="K13" s="167"/>
      <c r="L13" s="171">
        <f t="shared" ref="L13:L267" si="6">E13-F13</f>
        <v>0</v>
      </c>
      <c r="M13" s="164"/>
      <c r="N13" s="165"/>
      <c r="O13" s="172"/>
      <c r="P13" s="170"/>
      <c r="Q13" s="170"/>
      <c r="R13" s="173"/>
      <c r="S13" s="166"/>
      <c r="T13" s="164"/>
      <c r="U13" s="167"/>
      <c r="V13" s="164"/>
      <c r="W13" s="164"/>
      <c r="X13" s="168"/>
      <c r="Y13" s="14">
        <f t="shared" si="4"/>
        <v>0</v>
      </c>
      <c r="Z13" s="69">
        <f t="shared" si="2"/>
        <v>0</v>
      </c>
      <c r="AA13" s="53">
        <f t="shared" si="5"/>
        <v>0</v>
      </c>
    </row>
    <row r="14" spans="1:27" ht="15" customHeight="1" x14ac:dyDescent="0.3">
      <c r="A14" s="68">
        <f t="shared" si="3"/>
        <v>4</v>
      </c>
      <c r="B14" s="69">
        <f t="shared" si="0"/>
        <v>0</v>
      </c>
      <c r="C14" s="170"/>
      <c r="D14" s="164"/>
      <c r="E14" s="164"/>
      <c r="F14" s="165"/>
      <c r="G14" s="166"/>
      <c r="H14" s="164"/>
      <c r="I14" s="164"/>
      <c r="J14" s="170"/>
      <c r="K14" s="167"/>
      <c r="L14" s="171">
        <f t="shared" si="6"/>
        <v>0</v>
      </c>
      <c r="M14" s="164"/>
      <c r="N14" s="165"/>
      <c r="O14" s="172"/>
      <c r="P14" s="170"/>
      <c r="Q14" s="170"/>
      <c r="R14" s="173"/>
      <c r="S14" s="166"/>
      <c r="T14" s="164"/>
      <c r="U14" s="167"/>
      <c r="V14" s="164"/>
      <c r="W14" s="164"/>
      <c r="X14" s="168"/>
      <c r="Y14" s="14">
        <f t="shared" si="4"/>
        <v>0</v>
      </c>
      <c r="Z14" s="69">
        <f t="shared" si="2"/>
        <v>0</v>
      </c>
      <c r="AA14" s="53">
        <f t="shared" si="5"/>
        <v>0</v>
      </c>
    </row>
    <row r="15" spans="1:27" ht="15" customHeight="1" x14ac:dyDescent="0.3">
      <c r="A15" s="68">
        <f t="shared" si="3"/>
        <v>5</v>
      </c>
      <c r="B15" s="69">
        <f t="shared" si="0"/>
        <v>0</v>
      </c>
      <c r="C15" s="170"/>
      <c r="D15" s="164"/>
      <c r="E15" s="164"/>
      <c r="F15" s="165"/>
      <c r="G15" s="166"/>
      <c r="H15" s="164"/>
      <c r="I15" s="164"/>
      <c r="J15" s="170"/>
      <c r="K15" s="167"/>
      <c r="L15" s="171">
        <f t="shared" si="6"/>
        <v>0</v>
      </c>
      <c r="M15" s="164"/>
      <c r="N15" s="165"/>
      <c r="O15" s="172"/>
      <c r="P15" s="170"/>
      <c r="Q15" s="170"/>
      <c r="R15" s="173"/>
      <c r="S15" s="166"/>
      <c r="T15" s="164"/>
      <c r="U15" s="167"/>
      <c r="V15" s="164"/>
      <c r="W15" s="164"/>
      <c r="X15" s="168"/>
      <c r="Y15" s="14">
        <f t="shared" si="4"/>
        <v>0</v>
      </c>
      <c r="Z15" s="69">
        <f t="shared" si="2"/>
        <v>0</v>
      </c>
      <c r="AA15" s="53">
        <f t="shared" si="5"/>
        <v>0</v>
      </c>
    </row>
    <row r="16" spans="1:27" ht="15" customHeight="1" x14ac:dyDescent="0.3">
      <c r="A16" s="68">
        <f t="shared" si="3"/>
        <v>6</v>
      </c>
      <c r="B16" s="69">
        <f t="shared" si="0"/>
        <v>0</v>
      </c>
      <c r="C16" s="170"/>
      <c r="D16" s="164"/>
      <c r="E16" s="164"/>
      <c r="F16" s="165"/>
      <c r="G16" s="166"/>
      <c r="H16" s="164"/>
      <c r="I16" s="164"/>
      <c r="J16" s="170"/>
      <c r="K16" s="167"/>
      <c r="L16" s="171">
        <f t="shared" si="6"/>
        <v>0</v>
      </c>
      <c r="M16" s="164"/>
      <c r="N16" s="165"/>
      <c r="O16" s="172"/>
      <c r="P16" s="170"/>
      <c r="Q16" s="170"/>
      <c r="R16" s="173"/>
      <c r="S16" s="166"/>
      <c r="T16" s="164"/>
      <c r="U16" s="167"/>
      <c r="V16" s="164"/>
      <c r="W16" s="164"/>
      <c r="X16" s="168"/>
      <c r="Y16" s="14">
        <f t="shared" si="4"/>
        <v>0</v>
      </c>
      <c r="Z16" s="69">
        <f t="shared" si="2"/>
        <v>0</v>
      </c>
      <c r="AA16" s="53">
        <f t="shared" si="5"/>
        <v>0</v>
      </c>
    </row>
    <row r="17" spans="1:27" ht="15" customHeight="1" x14ac:dyDescent="0.3">
      <c r="A17" s="68">
        <f t="shared" si="3"/>
        <v>7</v>
      </c>
      <c r="B17" s="69">
        <f t="shared" si="0"/>
        <v>0</v>
      </c>
      <c r="C17" s="170"/>
      <c r="D17" s="164"/>
      <c r="E17" s="164"/>
      <c r="F17" s="165"/>
      <c r="G17" s="166"/>
      <c r="H17" s="164"/>
      <c r="I17" s="164"/>
      <c r="J17" s="170"/>
      <c r="K17" s="167"/>
      <c r="L17" s="171">
        <f t="shared" si="6"/>
        <v>0</v>
      </c>
      <c r="M17" s="164"/>
      <c r="N17" s="165"/>
      <c r="O17" s="172"/>
      <c r="P17" s="170"/>
      <c r="Q17" s="170"/>
      <c r="R17" s="173"/>
      <c r="S17" s="166"/>
      <c r="T17" s="164"/>
      <c r="U17" s="167"/>
      <c r="V17" s="164"/>
      <c r="W17" s="164"/>
      <c r="X17" s="168"/>
      <c r="Y17" s="14">
        <f t="shared" si="4"/>
        <v>0</v>
      </c>
      <c r="Z17" s="69">
        <f t="shared" si="2"/>
        <v>0</v>
      </c>
      <c r="AA17" s="53">
        <f t="shared" si="5"/>
        <v>0</v>
      </c>
    </row>
    <row r="18" spans="1:27" ht="15" customHeight="1" x14ac:dyDescent="0.3">
      <c r="A18" s="68">
        <f t="shared" si="3"/>
        <v>8</v>
      </c>
      <c r="B18" s="69">
        <f t="shared" si="0"/>
        <v>0</v>
      </c>
      <c r="C18" s="170"/>
      <c r="D18" s="164"/>
      <c r="E18" s="164"/>
      <c r="F18" s="165"/>
      <c r="G18" s="166"/>
      <c r="H18" s="164"/>
      <c r="I18" s="164"/>
      <c r="J18" s="170"/>
      <c r="K18" s="167"/>
      <c r="L18" s="171">
        <f t="shared" si="6"/>
        <v>0</v>
      </c>
      <c r="M18" s="164"/>
      <c r="N18" s="165"/>
      <c r="O18" s="172"/>
      <c r="P18" s="170"/>
      <c r="Q18" s="170"/>
      <c r="R18" s="173"/>
      <c r="S18" s="166"/>
      <c r="T18" s="164"/>
      <c r="U18" s="167"/>
      <c r="V18" s="164"/>
      <c r="W18" s="164"/>
      <c r="X18" s="168"/>
      <c r="Y18" s="14">
        <f t="shared" si="4"/>
        <v>0</v>
      </c>
      <c r="Z18" s="69">
        <f t="shared" si="2"/>
        <v>0</v>
      </c>
      <c r="AA18" s="53">
        <f t="shared" si="5"/>
        <v>0</v>
      </c>
    </row>
    <row r="19" spans="1:27" ht="15" customHeight="1" x14ac:dyDescent="0.3">
      <c r="A19" s="68">
        <f t="shared" si="3"/>
        <v>9</v>
      </c>
      <c r="B19" s="69">
        <f t="shared" si="0"/>
        <v>0</v>
      </c>
      <c r="C19" s="170"/>
      <c r="D19" s="164"/>
      <c r="E19" s="164"/>
      <c r="F19" s="165"/>
      <c r="G19" s="166"/>
      <c r="H19" s="164"/>
      <c r="I19" s="164"/>
      <c r="J19" s="170"/>
      <c r="K19" s="167"/>
      <c r="L19" s="171">
        <f t="shared" si="6"/>
        <v>0</v>
      </c>
      <c r="M19" s="164"/>
      <c r="N19" s="165"/>
      <c r="O19" s="172"/>
      <c r="P19" s="170"/>
      <c r="Q19" s="170"/>
      <c r="R19" s="173"/>
      <c r="S19" s="166"/>
      <c r="T19" s="164"/>
      <c r="U19" s="167"/>
      <c r="V19" s="164"/>
      <c r="W19" s="164"/>
      <c r="X19" s="168"/>
      <c r="Y19" s="14">
        <f t="shared" si="4"/>
        <v>0</v>
      </c>
      <c r="Z19" s="69">
        <f t="shared" si="2"/>
        <v>0</v>
      </c>
      <c r="AA19" s="53">
        <f t="shared" si="5"/>
        <v>0</v>
      </c>
    </row>
    <row r="20" spans="1:27" ht="15" customHeight="1" x14ac:dyDescent="0.3">
      <c r="A20" s="68">
        <f t="shared" si="3"/>
        <v>10</v>
      </c>
      <c r="B20" s="69">
        <f t="shared" si="0"/>
        <v>0</v>
      </c>
      <c r="C20" s="170"/>
      <c r="D20" s="164"/>
      <c r="E20" s="164"/>
      <c r="F20" s="165"/>
      <c r="G20" s="166"/>
      <c r="H20" s="164"/>
      <c r="I20" s="164"/>
      <c r="J20" s="170"/>
      <c r="K20" s="167"/>
      <c r="L20" s="171">
        <f t="shared" si="6"/>
        <v>0</v>
      </c>
      <c r="M20" s="164"/>
      <c r="N20" s="165"/>
      <c r="O20" s="172"/>
      <c r="P20" s="170"/>
      <c r="Q20" s="170"/>
      <c r="R20" s="173"/>
      <c r="S20" s="166"/>
      <c r="T20" s="164"/>
      <c r="U20" s="167"/>
      <c r="V20" s="164"/>
      <c r="W20" s="164"/>
      <c r="X20" s="168"/>
      <c r="Y20" s="14">
        <f t="shared" si="4"/>
        <v>0</v>
      </c>
      <c r="Z20" s="69">
        <f t="shared" si="2"/>
        <v>0</v>
      </c>
      <c r="AA20" s="53">
        <f t="shared" si="5"/>
        <v>0</v>
      </c>
    </row>
    <row r="21" spans="1:27" ht="15" customHeight="1" x14ac:dyDescent="0.3">
      <c r="A21" s="68">
        <f t="shared" si="3"/>
        <v>11</v>
      </c>
      <c r="B21" s="69">
        <f t="shared" si="0"/>
        <v>0</v>
      </c>
      <c r="C21" s="170"/>
      <c r="D21" s="164"/>
      <c r="E21" s="164"/>
      <c r="F21" s="165"/>
      <c r="G21" s="166"/>
      <c r="H21" s="164"/>
      <c r="I21" s="164"/>
      <c r="J21" s="170"/>
      <c r="K21" s="167"/>
      <c r="L21" s="171">
        <f t="shared" si="6"/>
        <v>0</v>
      </c>
      <c r="M21" s="164"/>
      <c r="N21" s="165"/>
      <c r="O21" s="172"/>
      <c r="P21" s="170"/>
      <c r="Q21" s="170"/>
      <c r="R21" s="173"/>
      <c r="S21" s="166"/>
      <c r="T21" s="164"/>
      <c r="U21" s="167"/>
      <c r="V21" s="164"/>
      <c r="W21" s="164"/>
      <c r="X21" s="168"/>
      <c r="Y21" s="14">
        <f t="shared" si="4"/>
        <v>0</v>
      </c>
      <c r="Z21" s="69">
        <f t="shared" si="2"/>
        <v>0</v>
      </c>
      <c r="AA21" s="53">
        <f t="shared" si="5"/>
        <v>0</v>
      </c>
    </row>
    <row r="22" spans="1:27" ht="15" customHeight="1" x14ac:dyDescent="0.3">
      <c r="A22" s="68">
        <f t="shared" si="3"/>
        <v>12</v>
      </c>
      <c r="B22" s="69">
        <f t="shared" si="0"/>
        <v>0</v>
      </c>
      <c r="C22" s="170"/>
      <c r="D22" s="164"/>
      <c r="E22" s="164"/>
      <c r="F22" s="165"/>
      <c r="G22" s="166"/>
      <c r="H22" s="164"/>
      <c r="I22" s="164"/>
      <c r="J22" s="170"/>
      <c r="K22" s="167"/>
      <c r="L22" s="171">
        <f t="shared" si="6"/>
        <v>0</v>
      </c>
      <c r="M22" s="164"/>
      <c r="N22" s="165"/>
      <c r="O22" s="172"/>
      <c r="P22" s="170"/>
      <c r="Q22" s="170"/>
      <c r="R22" s="173"/>
      <c r="S22" s="166"/>
      <c r="T22" s="164"/>
      <c r="U22" s="167"/>
      <c r="V22" s="164"/>
      <c r="W22" s="164"/>
      <c r="X22" s="168"/>
      <c r="Y22" s="14">
        <f t="shared" si="4"/>
        <v>0</v>
      </c>
      <c r="Z22" s="69">
        <f t="shared" si="2"/>
        <v>0</v>
      </c>
      <c r="AA22" s="53">
        <f t="shared" si="5"/>
        <v>0</v>
      </c>
    </row>
    <row r="23" spans="1:27" ht="15" customHeight="1" x14ac:dyDescent="0.3">
      <c r="A23" s="68">
        <f t="shared" si="3"/>
        <v>13</v>
      </c>
      <c r="B23" s="69">
        <f t="shared" si="0"/>
        <v>0</v>
      </c>
      <c r="C23" s="170"/>
      <c r="D23" s="164"/>
      <c r="E23" s="164"/>
      <c r="F23" s="165"/>
      <c r="G23" s="166"/>
      <c r="H23" s="164"/>
      <c r="I23" s="164"/>
      <c r="J23" s="170"/>
      <c r="K23" s="167"/>
      <c r="L23" s="171">
        <f t="shared" si="6"/>
        <v>0</v>
      </c>
      <c r="M23" s="164"/>
      <c r="N23" s="165"/>
      <c r="O23" s="172"/>
      <c r="P23" s="170"/>
      <c r="Q23" s="170"/>
      <c r="R23" s="173"/>
      <c r="S23" s="166"/>
      <c r="T23" s="164"/>
      <c r="U23" s="167"/>
      <c r="V23" s="164"/>
      <c r="W23" s="164"/>
      <c r="X23" s="168"/>
      <c r="Y23" s="14">
        <f t="shared" si="4"/>
        <v>0</v>
      </c>
      <c r="Z23" s="69">
        <f t="shared" si="2"/>
        <v>0</v>
      </c>
      <c r="AA23" s="53">
        <f t="shared" si="5"/>
        <v>0</v>
      </c>
    </row>
    <row r="24" spans="1:27" ht="15" customHeight="1" x14ac:dyDescent="0.3">
      <c r="A24" s="68">
        <f t="shared" si="3"/>
        <v>14</v>
      </c>
      <c r="B24" s="69">
        <f t="shared" si="0"/>
        <v>0</v>
      </c>
      <c r="C24" s="170"/>
      <c r="D24" s="164"/>
      <c r="E24" s="164"/>
      <c r="F24" s="165"/>
      <c r="G24" s="166"/>
      <c r="H24" s="164"/>
      <c r="I24" s="164"/>
      <c r="J24" s="170"/>
      <c r="K24" s="167"/>
      <c r="L24" s="171">
        <f t="shared" si="6"/>
        <v>0</v>
      </c>
      <c r="M24" s="164"/>
      <c r="N24" s="165"/>
      <c r="O24" s="172"/>
      <c r="P24" s="170"/>
      <c r="Q24" s="170"/>
      <c r="R24" s="173"/>
      <c r="S24" s="166"/>
      <c r="T24" s="164"/>
      <c r="U24" s="167"/>
      <c r="V24" s="164"/>
      <c r="W24" s="164"/>
      <c r="X24" s="168"/>
      <c r="Y24" s="14">
        <f t="shared" si="4"/>
        <v>0</v>
      </c>
      <c r="Z24" s="69">
        <f t="shared" si="2"/>
        <v>0</v>
      </c>
      <c r="AA24" s="53">
        <f t="shared" si="5"/>
        <v>0</v>
      </c>
    </row>
    <row r="25" spans="1:27" ht="15" customHeight="1" x14ac:dyDescent="0.3">
      <c r="A25" s="68">
        <f t="shared" si="3"/>
        <v>15</v>
      </c>
      <c r="B25" s="69">
        <f t="shared" si="0"/>
        <v>0</v>
      </c>
      <c r="C25" s="170"/>
      <c r="D25" s="164"/>
      <c r="E25" s="164"/>
      <c r="F25" s="165"/>
      <c r="G25" s="166"/>
      <c r="H25" s="164"/>
      <c r="I25" s="164"/>
      <c r="J25" s="170"/>
      <c r="K25" s="167"/>
      <c r="L25" s="171">
        <f t="shared" si="6"/>
        <v>0</v>
      </c>
      <c r="M25" s="164"/>
      <c r="N25" s="165"/>
      <c r="O25" s="172"/>
      <c r="P25" s="170"/>
      <c r="Q25" s="170"/>
      <c r="R25" s="173"/>
      <c r="S25" s="166"/>
      <c r="T25" s="164"/>
      <c r="U25" s="167"/>
      <c r="V25" s="164"/>
      <c r="W25" s="164"/>
      <c r="X25" s="168"/>
      <c r="Y25" s="14">
        <f t="shared" si="4"/>
        <v>0</v>
      </c>
      <c r="Z25" s="69">
        <f t="shared" si="2"/>
        <v>0</v>
      </c>
      <c r="AA25" s="53">
        <f t="shared" si="5"/>
        <v>0</v>
      </c>
    </row>
    <row r="26" spans="1:27" ht="15" customHeight="1" x14ac:dyDescent="0.3">
      <c r="A26" s="68">
        <f t="shared" si="3"/>
        <v>16</v>
      </c>
      <c r="B26" s="69">
        <f t="shared" si="0"/>
        <v>0</v>
      </c>
      <c r="C26" s="170"/>
      <c r="D26" s="164"/>
      <c r="E26" s="164"/>
      <c r="F26" s="165"/>
      <c r="G26" s="166"/>
      <c r="H26" s="164"/>
      <c r="I26" s="164"/>
      <c r="J26" s="170"/>
      <c r="K26" s="167"/>
      <c r="L26" s="171">
        <f t="shared" si="6"/>
        <v>0</v>
      </c>
      <c r="M26" s="164"/>
      <c r="N26" s="165"/>
      <c r="O26" s="172"/>
      <c r="P26" s="170"/>
      <c r="Q26" s="170"/>
      <c r="R26" s="173"/>
      <c r="S26" s="166"/>
      <c r="T26" s="164"/>
      <c r="U26" s="167"/>
      <c r="V26" s="164"/>
      <c r="W26" s="164"/>
      <c r="X26" s="168"/>
      <c r="Y26" s="14">
        <f t="shared" si="4"/>
        <v>0</v>
      </c>
      <c r="Z26" s="69">
        <f t="shared" si="2"/>
        <v>0</v>
      </c>
      <c r="AA26" s="53">
        <f t="shared" si="5"/>
        <v>0</v>
      </c>
    </row>
    <row r="27" spans="1:27" ht="15" customHeight="1" x14ac:dyDescent="0.3">
      <c r="A27" s="68">
        <f t="shared" si="3"/>
        <v>17</v>
      </c>
      <c r="B27" s="69">
        <f t="shared" si="0"/>
        <v>0</v>
      </c>
      <c r="C27" s="170"/>
      <c r="D27" s="164"/>
      <c r="E27" s="164"/>
      <c r="F27" s="165"/>
      <c r="G27" s="166"/>
      <c r="H27" s="164"/>
      <c r="I27" s="164"/>
      <c r="J27" s="170"/>
      <c r="K27" s="167"/>
      <c r="L27" s="171">
        <f t="shared" si="6"/>
        <v>0</v>
      </c>
      <c r="M27" s="164"/>
      <c r="N27" s="165"/>
      <c r="O27" s="172"/>
      <c r="P27" s="170"/>
      <c r="Q27" s="170"/>
      <c r="R27" s="173"/>
      <c r="S27" s="166"/>
      <c r="T27" s="164"/>
      <c r="U27" s="167"/>
      <c r="V27" s="164"/>
      <c r="W27" s="164"/>
      <c r="X27" s="168"/>
      <c r="Y27" s="14">
        <f t="shared" si="4"/>
        <v>0</v>
      </c>
      <c r="Z27" s="69">
        <f t="shared" si="2"/>
        <v>0</v>
      </c>
      <c r="AA27" s="53">
        <f t="shared" si="5"/>
        <v>0</v>
      </c>
    </row>
    <row r="28" spans="1:27" ht="15" customHeight="1" x14ac:dyDescent="0.3">
      <c r="A28" s="68">
        <f t="shared" si="3"/>
        <v>18</v>
      </c>
      <c r="B28" s="69">
        <f t="shared" si="0"/>
        <v>0</v>
      </c>
      <c r="C28" s="170"/>
      <c r="D28" s="164"/>
      <c r="E28" s="164"/>
      <c r="F28" s="165"/>
      <c r="G28" s="166"/>
      <c r="H28" s="164"/>
      <c r="I28" s="164"/>
      <c r="J28" s="170"/>
      <c r="K28" s="167"/>
      <c r="L28" s="171">
        <f t="shared" si="6"/>
        <v>0</v>
      </c>
      <c r="M28" s="164"/>
      <c r="N28" s="165"/>
      <c r="O28" s="172"/>
      <c r="P28" s="170"/>
      <c r="Q28" s="170"/>
      <c r="R28" s="173"/>
      <c r="S28" s="166"/>
      <c r="T28" s="164"/>
      <c r="U28" s="167"/>
      <c r="V28" s="164"/>
      <c r="W28" s="164"/>
      <c r="X28" s="168"/>
      <c r="Y28" s="14">
        <f t="shared" si="4"/>
        <v>0</v>
      </c>
      <c r="Z28" s="69">
        <f t="shared" si="2"/>
        <v>0</v>
      </c>
      <c r="AA28" s="53">
        <f t="shared" si="5"/>
        <v>0</v>
      </c>
    </row>
    <row r="29" spans="1:27" ht="15" customHeight="1" x14ac:dyDescent="0.3">
      <c r="A29" s="68">
        <f t="shared" si="3"/>
        <v>19</v>
      </c>
      <c r="B29" s="69">
        <f t="shared" si="0"/>
        <v>0</v>
      </c>
      <c r="C29" s="170"/>
      <c r="D29" s="164"/>
      <c r="E29" s="164"/>
      <c r="F29" s="165"/>
      <c r="G29" s="166"/>
      <c r="H29" s="164"/>
      <c r="I29" s="164"/>
      <c r="J29" s="170"/>
      <c r="K29" s="167"/>
      <c r="L29" s="171">
        <f t="shared" si="6"/>
        <v>0</v>
      </c>
      <c r="M29" s="164"/>
      <c r="N29" s="165"/>
      <c r="O29" s="172"/>
      <c r="P29" s="170"/>
      <c r="Q29" s="170"/>
      <c r="R29" s="173"/>
      <c r="S29" s="166"/>
      <c r="T29" s="164"/>
      <c r="U29" s="167"/>
      <c r="V29" s="164"/>
      <c r="W29" s="164"/>
      <c r="X29" s="168"/>
      <c r="Y29" s="14">
        <f t="shared" si="4"/>
        <v>0</v>
      </c>
      <c r="Z29" s="69">
        <f t="shared" si="2"/>
        <v>0</v>
      </c>
      <c r="AA29" s="53">
        <f t="shared" si="5"/>
        <v>0</v>
      </c>
    </row>
    <row r="30" spans="1:27" ht="15" customHeight="1" x14ac:dyDescent="0.3">
      <c r="A30" s="68">
        <f t="shared" si="3"/>
        <v>20</v>
      </c>
      <c r="B30" s="69">
        <f t="shared" si="0"/>
        <v>0</v>
      </c>
      <c r="C30" s="170"/>
      <c r="D30" s="164"/>
      <c r="E30" s="164"/>
      <c r="F30" s="165"/>
      <c r="G30" s="166"/>
      <c r="H30" s="164"/>
      <c r="I30" s="164"/>
      <c r="J30" s="170"/>
      <c r="K30" s="167"/>
      <c r="L30" s="171">
        <f t="shared" si="6"/>
        <v>0</v>
      </c>
      <c r="M30" s="164"/>
      <c r="N30" s="165"/>
      <c r="O30" s="172"/>
      <c r="P30" s="170"/>
      <c r="Q30" s="170"/>
      <c r="R30" s="173"/>
      <c r="S30" s="166"/>
      <c r="T30" s="164"/>
      <c r="U30" s="167"/>
      <c r="V30" s="164"/>
      <c r="W30" s="164"/>
      <c r="X30" s="168"/>
      <c r="Y30" s="14">
        <f t="shared" si="4"/>
        <v>0</v>
      </c>
      <c r="Z30" s="69">
        <f t="shared" si="2"/>
        <v>0</v>
      </c>
      <c r="AA30" s="53">
        <f t="shared" si="5"/>
        <v>0</v>
      </c>
    </row>
    <row r="31" spans="1:27" ht="15" customHeight="1" x14ac:dyDescent="0.3">
      <c r="A31" s="68">
        <f t="shared" si="3"/>
        <v>21</v>
      </c>
      <c r="B31" s="69">
        <f t="shared" si="0"/>
        <v>0</v>
      </c>
      <c r="C31" s="170"/>
      <c r="D31" s="164"/>
      <c r="E31" s="164"/>
      <c r="F31" s="165"/>
      <c r="G31" s="166"/>
      <c r="H31" s="164"/>
      <c r="I31" s="164"/>
      <c r="J31" s="170"/>
      <c r="K31" s="167"/>
      <c r="L31" s="171">
        <f t="shared" si="6"/>
        <v>0</v>
      </c>
      <c r="M31" s="164"/>
      <c r="N31" s="165"/>
      <c r="O31" s="172"/>
      <c r="P31" s="170"/>
      <c r="Q31" s="170"/>
      <c r="R31" s="173"/>
      <c r="S31" s="166"/>
      <c r="T31" s="164"/>
      <c r="U31" s="167"/>
      <c r="V31" s="164"/>
      <c r="W31" s="164"/>
      <c r="X31" s="168"/>
      <c r="Y31" s="14">
        <f t="shared" si="4"/>
        <v>0</v>
      </c>
      <c r="Z31" s="69">
        <f t="shared" si="2"/>
        <v>0</v>
      </c>
      <c r="AA31" s="53">
        <f t="shared" si="5"/>
        <v>0</v>
      </c>
    </row>
    <row r="32" spans="1:27" ht="15" customHeight="1" x14ac:dyDescent="0.3">
      <c r="A32" s="68">
        <f t="shared" si="3"/>
        <v>22</v>
      </c>
      <c r="B32" s="69">
        <f t="shared" si="0"/>
        <v>0</v>
      </c>
      <c r="C32" s="170"/>
      <c r="D32" s="164"/>
      <c r="E32" s="164"/>
      <c r="F32" s="165"/>
      <c r="G32" s="166"/>
      <c r="H32" s="164"/>
      <c r="I32" s="164"/>
      <c r="J32" s="170"/>
      <c r="K32" s="167"/>
      <c r="L32" s="171">
        <f t="shared" si="6"/>
        <v>0</v>
      </c>
      <c r="M32" s="164"/>
      <c r="N32" s="165"/>
      <c r="O32" s="172"/>
      <c r="P32" s="170"/>
      <c r="Q32" s="170"/>
      <c r="R32" s="173"/>
      <c r="S32" s="166"/>
      <c r="T32" s="164"/>
      <c r="U32" s="167"/>
      <c r="V32" s="164"/>
      <c r="W32" s="164"/>
      <c r="X32" s="168"/>
      <c r="Y32" s="14">
        <f t="shared" si="4"/>
        <v>0</v>
      </c>
      <c r="Z32" s="69">
        <f t="shared" si="2"/>
        <v>0</v>
      </c>
      <c r="AA32" s="53">
        <f t="shared" si="5"/>
        <v>0</v>
      </c>
    </row>
    <row r="33" spans="1:27" ht="15" customHeight="1" x14ac:dyDescent="0.3">
      <c r="A33" s="68">
        <f t="shared" si="3"/>
        <v>23</v>
      </c>
      <c r="B33" s="69">
        <f t="shared" si="0"/>
        <v>0</v>
      </c>
      <c r="C33" s="170"/>
      <c r="D33" s="164"/>
      <c r="E33" s="164"/>
      <c r="F33" s="165"/>
      <c r="G33" s="166"/>
      <c r="H33" s="164"/>
      <c r="I33" s="164"/>
      <c r="J33" s="170"/>
      <c r="K33" s="167"/>
      <c r="L33" s="171">
        <f t="shared" si="6"/>
        <v>0</v>
      </c>
      <c r="M33" s="164"/>
      <c r="N33" s="165"/>
      <c r="O33" s="172"/>
      <c r="P33" s="170"/>
      <c r="Q33" s="170"/>
      <c r="R33" s="173"/>
      <c r="S33" s="166"/>
      <c r="T33" s="164"/>
      <c r="U33" s="167"/>
      <c r="V33" s="164"/>
      <c r="W33" s="164"/>
      <c r="X33" s="168"/>
      <c r="Y33" s="14">
        <f t="shared" si="4"/>
        <v>0</v>
      </c>
      <c r="Z33" s="69">
        <f t="shared" si="2"/>
        <v>0</v>
      </c>
      <c r="AA33" s="53">
        <f t="shared" si="5"/>
        <v>0</v>
      </c>
    </row>
    <row r="34" spans="1:27" ht="15" customHeight="1" x14ac:dyDescent="0.3">
      <c r="A34" s="68">
        <f t="shared" si="3"/>
        <v>24</v>
      </c>
      <c r="B34" s="69">
        <f t="shared" si="0"/>
        <v>0</v>
      </c>
      <c r="C34" s="170"/>
      <c r="D34" s="164"/>
      <c r="E34" s="164"/>
      <c r="F34" s="165"/>
      <c r="G34" s="166"/>
      <c r="H34" s="164"/>
      <c r="I34" s="164"/>
      <c r="J34" s="170"/>
      <c r="K34" s="167"/>
      <c r="L34" s="171">
        <f t="shared" si="6"/>
        <v>0</v>
      </c>
      <c r="M34" s="164"/>
      <c r="N34" s="165"/>
      <c r="O34" s="172"/>
      <c r="P34" s="170"/>
      <c r="Q34" s="170"/>
      <c r="R34" s="173"/>
      <c r="S34" s="166"/>
      <c r="T34" s="164"/>
      <c r="U34" s="167"/>
      <c r="V34" s="164"/>
      <c r="W34" s="164"/>
      <c r="X34" s="168"/>
      <c r="Y34" s="14">
        <f t="shared" si="4"/>
        <v>0</v>
      </c>
      <c r="Z34" s="69">
        <f t="shared" si="2"/>
        <v>0</v>
      </c>
      <c r="AA34" s="53">
        <f t="shared" si="5"/>
        <v>0</v>
      </c>
    </row>
    <row r="35" spans="1:27" ht="15" customHeight="1" x14ac:dyDescent="0.3">
      <c r="A35" s="68">
        <f t="shared" si="3"/>
        <v>25</v>
      </c>
      <c r="B35" s="69">
        <f t="shared" si="0"/>
        <v>0</v>
      </c>
      <c r="C35" s="170"/>
      <c r="D35" s="164"/>
      <c r="E35" s="164"/>
      <c r="F35" s="165"/>
      <c r="G35" s="166"/>
      <c r="H35" s="164"/>
      <c r="I35" s="164"/>
      <c r="J35" s="170"/>
      <c r="K35" s="167"/>
      <c r="L35" s="171">
        <f t="shared" si="6"/>
        <v>0</v>
      </c>
      <c r="M35" s="164"/>
      <c r="N35" s="165"/>
      <c r="O35" s="172"/>
      <c r="P35" s="170"/>
      <c r="Q35" s="170"/>
      <c r="R35" s="173"/>
      <c r="S35" s="166"/>
      <c r="T35" s="164"/>
      <c r="U35" s="167"/>
      <c r="V35" s="164"/>
      <c r="W35" s="164"/>
      <c r="X35" s="168"/>
      <c r="Y35" s="14">
        <f t="shared" si="4"/>
        <v>0</v>
      </c>
      <c r="Z35" s="69">
        <f t="shared" si="2"/>
        <v>0</v>
      </c>
      <c r="AA35" s="53">
        <f t="shared" si="5"/>
        <v>0</v>
      </c>
    </row>
    <row r="36" spans="1:27" ht="15" customHeight="1" x14ac:dyDescent="0.3">
      <c r="A36" s="68">
        <f t="shared" si="3"/>
        <v>26</v>
      </c>
      <c r="B36" s="69">
        <f t="shared" si="0"/>
        <v>0</v>
      </c>
      <c r="C36" s="170"/>
      <c r="D36" s="164"/>
      <c r="E36" s="164"/>
      <c r="F36" s="165"/>
      <c r="G36" s="166"/>
      <c r="H36" s="164"/>
      <c r="I36" s="164"/>
      <c r="J36" s="170"/>
      <c r="K36" s="167"/>
      <c r="L36" s="171">
        <f t="shared" si="6"/>
        <v>0</v>
      </c>
      <c r="M36" s="164"/>
      <c r="N36" s="165"/>
      <c r="O36" s="172"/>
      <c r="P36" s="170"/>
      <c r="Q36" s="170"/>
      <c r="R36" s="173"/>
      <c r="S36" s="166"/>
      <c r="T36" s="164"/>
      <c r="U36" s="167"/>
      <c r="V36" s="164"/>
      <c r="W36" s="164"/>
      <c r="X36" s="168"/>
      <c r="Y36" s="14">
        <f t="shared" si="4"/>
        <v>0</v>
      </c>
      <c r="Z36" s="69">
        <f t="shared" si="2"/>
        <v>0</v>
      </c>
      <c r="AA36" s="53">
        <f t="shared" si="5"/>
        <v>0</v>
      </c>
    </row>
    <row r="37" spans="1:27" ht="15" customHeight="1" x14ac:dyDescent="0.3">
      <c r="A37" s="68">
        <f t="shared" si="3"/>
        <v>27</v>
      </c>
      <c r="B37" s="69">
        <f t="shared" si="0"/>
        <v>0</v>
      </c>
      <c r="C37" s="170"/>
      <c r="D37" s="164"/>
      <c r="E37" s="164"/>
      <c r="F37" s="165"/>
      <c r="G37" s="166"/>
      <c r="H37" s="164"/>
      <c r="I37" s="164"/>
      <c r="J37" s="170"/>
      <c r="K37" s="167"/>
      <c r="L37" s="171">
        <f t="shared" si="6"/>
        <v>0</v>
      </c>
      <c r="M37" s="164"/>
      <c r="N37" s="165"/>
      <c r="O37" s="172"/>
      <c r="P37" s="170"/>
      <c r="Q37" s="170"/>
      <c r="R37" s="173"/>
      <c r="S37" s="166"/>
      <c r="T37" s="164"/>
      <c r="U37" s="167"/>
      <c r="V37" s="164"/>
      <c r="W37" s="164"/>
      <c r="X37" s="168"/>
      <c r="Y37" s="14">
        <f t="shared" si="4"/>
        <v>0</v>
      </c>
      <c r="Z37" s="69">
        <f t="shared" si="2"/>
        <v>0</v>
      </c>
      <c r="AA37" s="53">
        <f t="shared" si="5"/>
        <v>0</v>
      </c>
    </row>
    <row r="38" spans="1:27" ht="15" customHeight="1" x14ac:dyDescent="0.3">
      <c r="A38" s="68">
        <f t="shared" si="3"/>
        <v>28</v>
      </c>
      <c r="B38" s="69">
        <f t="shared" si="0"/>
        <v>0</v>
      </c>
      <c r="C38" s="170"/>
      <c r="D38" s="164"/>
      <c r="E38" s="164"/>
      <c r="F38" s="165"/>
      <c r="G38" s="166"/>
      <c r="H38" s="164"/>
      <c r="I38" s="164"/>
      <c r="J38" s="170"/>
      <c r="K38" s="167"/>
      <c r="L38" s="171">
        <f t="shared" si="6"/>
        <v>0</v>
      </c>
      <c r="M38" s="164"/>
      <c r="N38" s="165"/>
      <c r="O38" s="172"/>
      <c r="P38" s="170"/>
      <c r="Q38" s="170"/>
      <c r="R38" s="173"/>
      <c r="S38" s="166"/>
      <c r="T38" s="164"/>
      <c r="U38" s="167"/>
      <c r="V38" s="164"/>
      <c r="W38" s="164"/>
      <c r="X38" s="168"/>
      <c r="Y38" s="14">
        <f t="shared" si="4"/>
        <v>0</v>
      </c>
      <c r="Z38" s="69">
        <f t="shared" si="2"/>
        <v>0</v>
      </c>
      <c r="AA38" s="53">
        <f t="shared" si="5"/>
        <v>0</v>
      </c>
    </row>
    <row r="39" spans="1:27" ht="15" customHeight="1" x14ac:dyDescent="0.3">
      <c r="A39" s="68">
        <f t="shared" si="3"/>
        <v>29</v>
      </c>
      <c r="B39" s="69">
        <f t="shared" si="0"/>
        <v>0</v>
      </c>
      <c r="C39" s="170"/>
      <c r="D39" s="164"/>
      <c r="E39" s="164"/>
      <c r="F39" s="165"/>
      <c r="G39" s="166"/>
      <c r="H39" s="164"/>
      <c r="I39" s="164"/>
      <c r="J39" s="170"/>
      <c r="K39" s="167"/>
      <c r="L39" s="171">
        <f t="shared" si="6"/>
        <v>0</v>
      </c>
      <c r="M39" s="164"/>
      <c r="N39" s="165"/>
      <c r="O39" s="172"/>
      <c r="P39" s="170"/>
      <c r="Q39" s="170"/>
      <c r="R39" s="173"/>
      <c r="S39" s="166"/>
      <c r="T39" s="164"/>
      <c r="U39" s="167"/>
      <c r="V39" s="164"/>
      <c r="W39" s="164"/>
      <c r="X39" s="168"/>
      <c r="Y39" s="14">
        <f t="shared" si="4"/>
        <v>0</v>
      </c>
      <c r="Z39" s="69">
        <f t="shared" si="2"/>
        <v>0</v>
      </c>
      <c r="AA39" s="53">
        <f t="shared" si="5"/>
        <v>0</v>
      </c>
    </row>
    <row r="40" spans="1:27" ht="15" customHeight="1" x14ac:dyDescent="0.3">
      <c r="A40" s="68">
        <f t="shared" si="3"/>
        <v>30</v>
      </c>
      <c r="B40" s="69">
        <f t="shared" si="0"/>
        <v>0</v>
      </c>
      <c r="C40" s="170"/>
      <c r="D40" s="164"/>
      <c r="E40" s="164"/>
      <c r="F40" s="165"/>
      <c r="G40" s="166"/>
      <c r="H40" s="164"/>
      <c r="I40" s="164"/>
      <c r="J40" s="170"/>
      <c r="K40" s="167"/>
      <c r="L40" s="171">
        <f t="shared" si="6"/>
        <v>0</v>
      </c>
      <c r="M40" s="164"/>
      <c r="N40" s="165"/>
      <c r="O40" s="172"/>
      <c r="P40" s="170"/>
      <c r="Q40" s="170"/>
      <c r="R40" s="173"/>
      <c r="S40" s="166"/>
      <c r="T40" s="164"/>
      <c r="U40" s="167"/>
      <c r="V40" s="164"/>
      <c r="W40" s="164"/>
      <c r="X40" s="168"/>
      <c r="Y40" s="14">
        <f t="shared" si="4"/>
        <v>0</v>
      </c>
      <c r="Z40" s="69">
        <f t="shared" si="2"/>
        <v>0</v>
      </c>
      <c r="AA40" s="53">
        <f t="shared" si="5"/>
        <v>0</v>
      </c>
    </row>
    <row r="41" spans="1:27" ht="15" customHeight="1" x14ac:dyDescent="0.3">
      <c r="A41" s="68">
        <f t="shared" si="3"/>
        <v>31</v>
      </c>
      <c r="B41" s="69">
        <f t="shared" si="0"/>
        <v>0</v>
      </c>
      <c r="C41" s="170"/>
      <c r="D41" s="170"/>
      <c r="E41" s="170"/>
      <c r="F41" s="174"/>
      <c r="G41" s="172"/>
      <c r="H41" s="170"/>
      <c r="I41" s="170"/>
      <c r="J41" s="170"/>
      <c r="K41" s="173"/>
      <c r="L41" s="171">
        <f t="shared" si="6"/>
        <v>0</v>
      </c>
      <c r="M41" s="170"/>
      <c r="N41" s="174"/>
      <c r="O41" s="172"/>
      <c r="P41" s="170"/>
      <c r="Q41" s="170"/>
      <c r="R41" s="173"/>
      <c r="S41" s="172"/>
      <c r="T41" s="170"/>
      <c r="U41" s="173"/>
      <c r="V41" s="170"/>
      <c r="W41" s="170"/>
      <c r="X41" s="175"/>
      <c r="Y41" s="14">
        <f t="shared" si="4"/>
        <v>0</v>
      </c>
      <c r="Z41" s="69">
        <f t="shared" si="2"/>
        <v>0</v>
      </c>
      <c r="AA41" s="53">
        <f t="shared" si="5"/>
        <v>0</v>
      </c>
    </row>
    <row r="42" spans="1:27" ht="15" customHeight="1" x14ac:dyDescent="0.3">
      <c r="A42" s="68">
        <f t="shared" si="3"/>
        <v>32</v>
      </c>
      <c r="B42" s="69">
        <f t="shared" si="0"/>
        <v>0</v>
      </c>
      <c r="C42" s="170"/>
      <c r="D42" s="170"/>
      <c r="E42" s="170"/>
      <c r="F42" s="174"/>
      <c r="G42" s="172"/>
      <c r="H42" s="170"/>
      <c r="I42" s="170"/>
      <c r="J42" s="170"/>
      <c r="K42" s="173"/>
      <c r="L42" s="171">
        <f t="shared" si="6"/>
        <v>0</v>
      </c>
      <c r="M42" s="170"/>
      <c r="N42" s="174"/>
      <c r="O42" s="172"/>
      <c r="P42" s="170"/>
      <c r="Q42" s="170"/>
      <c r="R42" s="173"/>
      <c r="S42" s="172"/>
      <c r="T42" s="170"/>
      <c r="U42" s="173"/>
      <c r="V42" s="170"/>
      <c r="W42" s="170"/>
      <c r="X42" s="175"/>
      <c r="Y42" s="14">
        <f t="shared" si="4"/>
        <v>0</v>
      </c>
      <c r="Z42" s="69">
        <f t="shared" si="2"/>
        <v>0</v>
      </c>
      <c r="AA42" s="53">
        <f t="shared" si="5"/>
        <v>0</v>
      </c>
    </row>
    <row r="43" spans="1:27" ht="15" customHeight="1" x14ac:dyDescent="0.3">
      <c r="A43" s="68">
        <f t="shared" si="3"/>
        <v>33</v>
      </c>
      <c r="B43" s="69">
        <f t="shared" si="0"/>
        <v>0</v>
      </c>
      <c r="C43" s="164"/>
      <c r="D43" s="164"/>
      <c r="E43" s="164"/>
      <c r="F43" s="165"/>
      <c r="G43" s="166"/>
      <c r="H43" s="164"/>
      <c r="I43" s="164"/>
      <c r="J43" s="164"/>
      <c r="K43" s="167"/>
      <c r="L43" s="171">
        <f t="shared" si="6"/>
        <v>0</v>
      </c>
      <c r="M43" s="170"/>
      <c r="N43" s="174"/>
      <c r="O43" s="172"/>
      <c r="P43" s="170"/>
      <c r="Q43" s="170"/>
      <c r="R43" s="173"/>
      <c r="S43" s="172"/>
      <c r="T43" s="170"/>
      <c r="U43" s="173"/>
      <c r="V43" s="170"/>
      <c r="W43" s="170"/>
      <c r="X43" s="175"/>
      <c r="Y43" s="14">
        <f t="shared" si="4"/>
        <v>0</v>
      </c>
      <c r="Z43" s="69">
        <f t="shared" si="2"/>
        <v>0</v>
      </c>
      <c r="AA43" s="53">
        <f t="shared" si="5"/>
        <v>0</v>
      </c>
    </row>
    <row r="44" spans="1:27" ht="15" customHeight="1" x14ac:dyDescent="0.3">
      <c r="A44" s="68">
        <f t="shared" si="3"/>
        <v>34</v>
      </c>
      <c r="B44" s="69">
        <f t="shared" si="0"/>
        <v>0</v>
      </c>
      <c r="C44" s="170"/>
      <c r="D44" s="164"/>
      <c r="E44" s="164"/>
      <c r="F44" s="165"/>
      <c r="G44" s="166"/>
      <c r="H44" s="164"/>
      <c r="I44" s="164"/>
      <c r="J44" s="170"/>
      <c r="K44" s="167"/>
      <c r="L44" s="171">
        <f t="shared" si="6"/>
        <v>0</v>
      </c>
      <c r="M44" s="164"/>
      <c r="N44" s="165"/>
      <c r="O44" s="172"/>
      <c r="P44" s="170"/>
      <c r="Q44" s="170"/>
      <c r="R44" s="173"/>
      <c r="S44" s="166"/>
      <c r="T44" s="164"/>
      <c r="U44" s="167"/>
      <c r="V44" s="164"/>
      <c r="W44" s="164"/>
      <c r="X44" s="168"/>
      <c r="Y44" s="14">
        <f t="shared" si="4"/>
        <v>0</v>
      </c>
      <c r="Z44" s="69">
        <f t="shared" si="2"/>
        <v>0</v>
      </c>
      <c r="AA44" s="53">
        <f t="shared" si="5"/>
        <v>0</v>
      </c>
    </row>
    <row r="45" spans="1:27" ht="15" customHeight="1" x14ac:dyDescent="0.3">
      <c r="A45" s="68">
        <f t="shared" si="3"/>
        <v>35</v>
      </c>
      <c r="B45" s="69">
        <f t="shared" si="0"/>
        <v>0</v>
      </c>
      <c r="C45" s="170"/>
      <c r="D45" s="164"/>
      <c r="E45" s="164"/>
      <c r="F45" s="165"/>
      <c r="G45" s="166"/>
      <c r="H45" s="164"/>
      <c r="I45" s="164"/>
      <c r="J45" s="170"/>
      <c r="K45" s="167"/>
      <c r="L45" s="171">
        <f t="shared" si="6"/>
        <v>0</v>
      </c>
      <c r="M45" s="164"/>
      <c r="N45" s="165"/>
      <c r="O45" s="172"/>
      <c r="P45" s="170"/>
      <c r="Q45" s="170"/>
      <c r="R45" s="173"/>
      <c r="S45" s="166"/>
      <c r="T45" s="164"/>
      <c r="U45" s="167"/>
      <c r="V45" s="164"/>
      <c r="W45" s="164"/>
      <c r="X45" s="168"/>
      <c r="Y45" s="14">
        <f t="shared" si="4"/>
        <v>0</v>
      </c>
      <c r="Z45" s="69">
        <f t="shared" si="2"/>
        <v>0</v>
      </c>
      <c r="AA45" s="53">
        <f t="shared" si="5"/>
        <v>0</v>
      </c>
    </row>
    <row r="46" spans="1:27" ht="15" customHeight="1" x14ac:dyDescent="0.3">
      <c r="A46" s="68">
        <f t="shared" si="3"/>
        <v>36</v>
      </c>
      <c r="B46" s="69">
        <f t="shared" si="0"/>
        <v>0</v>
      </c>
      <c r="C46" s="170"/>
      <c r="D46" s="164"/>
      <c r="E46" s="164"/>
      <c r="F46" s="165"/>
      <c r="G46" s="166"/>
      <c r="H46" s="164"/>
      <c r="I46" s="164"/>
      <c r="J46" s="170"/>
      <c r="K46" s="167"/>
      <c r="L46" s="171">
        <f t="shared" si="6"/>
        <v>0</v>
      </c>
      <c r="M46" s="164"/>
      <c r="N46" s="165"/>
      <c r="O46" s="172"/>
      <c r="P46" s="170"/>
      <c r="Q46" s="170"/>
      <c r="R46" s="173"/>
      <c r="S46" s="166"/>
      <c r="T46" s="164"/>
      <c r="U46" s="167"/>
      <c r="V46" s="164"/>
      <c r="W46" s="164"/>
      <c r="X46" s="168"/>
      <c r="Y46" s="14">
        <f t="shared" si="4"/>
        <v>0</v>
      </c>
      <c r="Z46" s="69">
        <f t="shared" si="2"/>
        <v>0</v>
      </c>
      <c r="AA46" s="53">
        <f t="shared" si="5"/>
        <v>0</v>
      </c>
    </row>
    <row r="47" spans="1:27" ht="15" customHeight="1" x14ac:dyDescent="0.3">
      <c r="A47" s="68">
        <f t="shared" si="3"/>
        <v>37</v>
      </c>
      <c r="B47" s="69">
        <f t="shared" si="0"/>
        <v>0</v>
      </c>
      <c r="C47" s="170"/>
      <c r="D47" s="164"/>
      <c r="E47" s="164"/>
      <c r="F47" s="165"/>
      <c r="G47" s="166"/>
      <c r="H47" s="164"/>
      <c r="I47" s="164"/>
      <c r="J47" s="170"/>
      <c r="K47" s="167"/>
      <c r="L47" s="171">
        <f t="shared" si="6"/>
        <v>0</v>
      </c>
      <c r="M47" s="164"/>
      <c r="N47" s="165"/>
      <c r="O47" s="172"/>
      <c r="P47" s="170"/>
      <c r="Q47" s="170"/>
      <c r="R47" s="173"/>
      <c r="S47" s="166"/>
      <c r="T47" s="164"/>
      <c r="U47" s="167"/>
      <c r="V47" s="164"/>
      <c r="W47" s="164"/>
      <c r="X47" s="168"/>
      <c r="Y47" s="14">
        <f t="shared" si="4"/>
        <v>0</v>
      </c>
      <c r="Z47" s="69">
        <f t="shared" si="2"/>
        <v>0</v>
      </c>
      <c r="AA47" s="53">
        <f t="shared" si="5"/>
        <v>0</v>
      </c>
    </row>
    <row r="48" spans="1:27" ht="15" customHeight="1" x14ac:dyDescent="0.3">
      <c r="A48" s="68">
        <f t="shared" si="3"/>
        <v>38</v>
      </c>
      <c r="B48" s="69">
        <f t="shared" si="0"/>
        <v>0</v>
      </c>
      <c r="C48" s="170"/>
      <c r="D48" s="164"/>
      <c r="E48" s="164"/>
      <c r="F48" s="165"/>
      <c r="G48" s="166"/>
      <c r="H48" s="164"/>
      <c r="I48" s="164"/>
      <c r="J48" s="170"/>
      <c r="K48" s="167"/>
      <c r="L48" s="171">
        <f t="shared" si="6"/>
        <v>0</v>
      </c>
      <c r="M48" s="164"/>
      <c r="N48" s="165"/>
      <c r="O48" s="172"/>
      <c r="P48" s="170"/>
      <c r="Q48" s="170"/>
      <c r="R48" s="173"/>
      <c r="S48" s="166"/>
      <c r="T48" s="164"/>
      <c r="U48" s="167"/>
      <c r="V48" s="164"/>
      <c r="W48" s="164"/>
      <c r="X48" s="168"/>
      <c r="Y48" s="14">
        <f t="shared" si="4"/>
        <v>0</v>
      </c>
      <c r="Z48" s="69">
        <f t="shared" si="2"/>
        <v>0</v>
      </c>
      <c r="AA48" s="53">
        <f t="shared" si="5"/>
        <v>0</v>
      </c>
    </row>
    <row r="49" spans="1:27" ht="15" customHeight="1" x14ac:dyDescent="0.3">
      <c r="A49" s="68">
        <f t="shared" si="3"/>
        <v>39</v>
      </c>
      <c r="B49" s="69">
        <f t="shared" si="0"/>
        <v>0</v>
      </c>
      <c r="C49" s="170"/>
      <c r="D49" s="164"/>
      <c r="E49" s="164"/>
      <c r="F49" s="165"/>
      <c r="G49" s="166"/>
      <c r="H49" s="164"/>
      <c r="I49" s="164"/>
      <c r="J49" s="170"/>
      <c r="K49" s="167"/>
      <c r="L49" s="171">
        <f t="shared" si="6"/>
        <v>0</v>
      </c>
      <c r="M49" s="164"/>
      <c r="N49" s="165"/>
      <c r="O49" s="172"/>
      <c r="P49" s="170"/>
      <c r="Q49" s="170"/>
      <c r="R49" s="173"/>
      <c r="S49" s="166"/>
      <c r="T49" s="164"/>
      <c r="U49" s="167"/>
      <c r="V49" s="164"/>
      <c r="W49" s="164"/>
      <c r="X49" s="168"/>
      <c r="Y49" s="14">
        <f t="shared" si="4"/>
        <v>0</v>
      </c>
      <c r="Z49" s="69">
        <f t="shared" si="2"/>
        <v>0</v>
      </c>
      <c r="AA49" s="53">
        <f t="shared" si="5"/>
        <v>0</v>
      </c>
    </row>
    <row r="50" spans="1:27" ht="15" customHeight="1" x14ac:dyDescent="0.3">
      <c r="A50" s="68">
        <f t="shared" si="3"/>
        <v>40</v>
      </c>
      <c r="B50" s="69">
        <f t="shared" si="0"/>
        <v>0</v>
      </c>
      <c r="C50" s="170"/>
      <c r="D50" s="164"/>
      <c r="E50" s="164"/>
      <c r="F50" s="165"/>
      <c r="G50" s="166"/>
      <c r="H50" s="164"/>
      <c r="I50" s="164"/>
      <c r="J50" s="170"/>
      <c r="K50" s="167"/>
      <c r="L50" s="171">
        <f t="shared" si="6"/>
        <v>0</v>
      </c>
      <c r="M50" s="164"/>
      <c r="N50" s="165"/>
      <c r="O50" s="172"/>
      <c r="P50" s="170"/>
      <c r="Q50" s="170"/>
      <c r="R50" s="173"/>
      <c r="S50" s="166"/>
      <c r="T50" s="164"/>
      <c r="U50" s="167"/>
      <c r="V50" s="164"/>
      <c r="W50" s="164"/>
      <c r="X50" s="168"/>
      <c r="Y50" s="14">
        <f t="shared" si="4"/>
        <v>0</v>
      </c>
      <c r="Z50" s="69">
        <f t="shared" si="2"/>
        <v>0</v>
      </c>
      <c r="AA50" s="53">
        <f t="shared" si="5"/>
        <v>0</v>
      </c>
    </row>
    <row r="51" spans="1:27" ht="15" customHeight="1" x14ac:dyDescent="0.3">
      <c r="A51" s="68">
        <f t="shared" si="3"/>
        <v>41</v>
      </c>
      <c r="B51" s="69">
        <f t="shared" si="0"/>
        <v>0</v>
      </c>
      <c r="C51" s="170"/>
      <c r="D51" s="164"/>
      <c r="E51" s="164"/>
      <c r="F51" s="165"/>
      <c r="G51" s="166"/>
      <c r="H51" s="164"/>
      <c r="I51" s="164"/>
      <c r="J51" s="170"/>
      <c r="K51" s="167"/>
      <c r="L51" s="171">
        <f t="shared" si="6"/>
        <v>0</v>
      </c>
      <c r="M51" s="164"/>
      <c r="N51" s="165"/>
      <c r="O51" s="172"/>
      <c r="P51" s="170"/>
      <c r="Q51" s="170"/>
      <c r="R51" s="173"/>
      <c r="S51" s="166"/>
      <c r="T51" s="164"/>
      <c r="U51" s="167"/>
      <c r="V51" s="164"/>
      <c r="W51" s="164"/>
      <c r="X51" s="168"/>
      <c r="Y51" s="14">
        <f t="shared" si="4"/>
        <v>0</v>
      </c>
      <c r="Z51" s="69">
        <f t="shared" si="2"/>
        <v>0</v>
      </c>
      <c r="AA51" s="53">
        <f t="shared" si="5"/>
        <v>0</v>
      </c>
    </row>
    <row r="52" spans="1:27" ht="15" customHeight="1" x14ac:dyDescent="0.3">
      <c r="A52" s="68">
        <f t="shared" si="3"/>
        <v>42</v>
      </c>
      <c r="B52" s="69">
        <f t="shared" si="0"/>
        <v>0</v>
      </c>
      <c r="C52" s="170"/>
      <c r="D52" s="164"/>
      <c r="E52" s="164"/>
      <c r="F52" s="165"/>
      <c r="G52" s="166"/>
      <c r="H52" s="164"/>
      <c r="I52" s="164"/>
      <c r="J52" s="170"/>
      <c r="K52" s="167"/>
      <c r="L52" s="171">
        <f t="shared" si="6"/>
        <v>0</v>
      </c>
      <c r="M52" s="164"/>
      <c r="N52" s="165"/>
      <c r="O52" s="172"/>
      <c r="P52" s="170"/>
      <c r="Q52" s="170"/>
      <c r="R52" s="173"/>
      <c r="S52" s="166"/>
      <c r="T52" s="164"/>
      <c r="U52" s="167"/>
      <c r="V52" s="164"/>
      <c r="W52" s="164"/>
      <c r="X52" s="168"/>
      <c r="Y52" s="14">
        <f t="shared" si="4"/>
        <v>0</v>
      </c>
      <c r="Z52" s="69">
        <f t="shared" si="2"/>
        <v>0</v>
      </c>
      <c r="AA52" s="53">
        <f t="shared" si="5"/>
        <v>0</v>
      </c>
    </row>
    <row r="53" spans="1:27" ht="15" customHeight="1" x14ac:dyDescent="0.3">
      <c r="A53" s="68">
        <f t="shared" si="3"/>
        <v>43</v>
      </c>
      <c r="B53" s="69">
        <f t="shared" si="0"/>
        <v>0</v>
      </c>
      <c r="C53" s="170"/>
      <c r="D53" s="164"/>
      <c r="E53" s="164"/>
      <c r="F53" s="165"/>
      <c r="G53" s="166"/>
      <c r="H53" s="164"/>
      <c r="I53" s="164"/>
      <c r="J53" s="170"/>
      <c r="K53" s="167"/>
      <c r="L53" s="171">
        <f t="shared" si="6"/>
        <v>0</v>
      </c>
      <c r="M53" s="164"/>
      <c r="N53" s="165"/>
      <c r="O53" s="172"/>
      <c r="P53" s="170"/>
      <c r="Q53" s="170"/>
      <c r="R53" s="173"/>
      <c r="S53" s="166"/>
      <c r="T53" s="164"/>
      <c r="U53" s="167"/>
      <c r="V53" s="164"/>
      <c r="W53" s="164"/>
      <c r="X53" s="168"/>
      <c r="Y53" s="14">
        <f t="shared" si="4"/>
        <v>0</v>
      </c>
      <c r="Z53" s="69">
        <f t="shared" si="2"/>
        <v>0</v>
      </c>
      <c r="AA53" s="53">
        <f t="shared" si="5"/>
        <v>0</v>
      </c>
    </row>
    <row r="54" spans="1:27" ht="15" customHeight="1" x14ac:dyDescent="0.3">
      <c r="A54" s="68">
        <f t="shared" si="3"/>
        <v>44</v>
      </c>
      <c r="B54" s="69">
        <f t="shared" si="0"/>
        <v>0</v>
      </c>
      <c r="C54" s="170"/>
      <c r="D54" s="164"/>
      <c r="E54" s="164"/>
      <c r="F54" s="165"/>
      <c r="G54" s="166"/>
      <c r="H54" s="164"/>
      <c r="I54" s="164"/>
      <c r="J54" s="170"/>
      <c r="K54" s="167"/>
      <c r="L54" s="171">
        <f t="shared" si="6"/>
        <v>0</v>
      </c>
      <c r="M54" s="164"/>
      <c r="N54" s="165"/>
      <c r="O54" s="172"/>
      <c r="P54" s="170"/>
      <c r="Q54" s="170"/>
      <c r="R54" s="173"/>
      <c r="S54" s="166"/>
      <c r="T54" s="164"/>
      <c r="U54" s="167"/>
      <c r="V54" s="164"/>
      <c r="W54" s="164"/>
      <c r="X54" s="168"/>
      <c r="Y54" s="14">
        <f t="shared" si="4"/>
        <v>0</v>
      </c>
      <c r="Z54" s="69">
        <f t="shared" si="2"/>
        <v>0</v>
      </c>
      <c r="AA54" s="53">
        <f t="shared" si="5"/>
        <v>0</v>
      </c>
    </row>
    <row r="55" spans="1:27" ht="15" customHeight="1" x14ac:dyDescent="0.3">
      <c r="A55" s="68">
        <f t="shared" si="3"/>
        <v>45</v>
      </c>
      <c r="B55" s="69">
        <f t="shared" si="0"/>
        <v>0</v>
      </c>
      <c r="C55" s="170"/>
      <c r="D55" s="164"/>
      <c r="E55" s="164"/>
      <c r="F55" s="165"/>
      <c r="G55" s="166"/>
      <c r="H55" s="164"/>
      <c r="I55" s="164"/>
      <c r="J55" s="170"/>
      <c r="K55" s="167"/>
      <c r="L55" s="171">
        <f t="shared" si="6"/>
        <v>0</v>
      </c>
      <c r="M55" s="164"/>
      <c r="N55" s="165"/>
      <c r="O55" s="172"/>
      <c r="P55" s="170"/>
      <c r="Q55" s="170"/>
      <c r="R55" s="173"/>
      <c r="S55" s="166"/>
      <c r="T55" s="164"/>
      <c r="U55" s="167"/>
      <c r="V55" s="164"/>
      <c r="W55" s="164"/>
      <c r="X55" s="168"/>
      <c r="Y55" s="14">
        <f t="shared" si="4"/>
        <v>0</v>
      </c>
      <c r="Z55" s="69">
        <f t="shared" si="2"/>
        <v>0</v>
      </c>
      <c r="AA55" s="53">
        <f t="shared" si="5"/>
        <v>0</v>
      </c>
    </row>
    <row r="56" spans="1:27" ht="15" customHeight="1" x14ac:dyDescent="0.3">
      <c r="A56" s="68">
        <f t="shared" si="3"/>
        <v>46</v>
      </c>
      <c r="B56" s="69">
        <f t="shared" si="0"/>
        <v>0</v>
      </c>
      <c r="C56" s="170"/>
      <c r="D56" s="164"/>
      <c r="E56" s="164"/>
      <c r="F56" s="165"/>
      <c r="G56" s="166"/>
      <c r="H56" s="164"/>
      <c r="I56" s="164"/>
      <c r="J56" s="170"/>
      <c r="K56" s="167"/>
      <c r="L56" s="171">
        <f t="shared" si="6"/>
        <v>0</v>
      </c>
      <c r="M56" s="164"/>
      <c r="N56" s="165"/>
      <c r="O56" s="172"/>
      <c r="P56" s="170"/>
      <c r="Q56" s="170"/>
      <c r="R56" s="173"/>
      <c r="S56" s="166"/>
      <c r="T56" s="164"/>
      <c r="U56" s="167"/>
      <c r="V56" s="164"/>
      <c r="W56" s="164"/>
      <c r="X56" s="168"/>
      <c r="Y56" s="14">
        <f t="shared" si="4"/>
        <v>0</v>
      </c>
      <c r="Z56" s="69">
        <f t="shared" si="2"/>
        <v>0</v>
      </c>
      <c r="AA56" s="53">
        <f t="shared" si="5"/>
        <v>0</v>
      </c>
    </row>
    <row r="57" spans="1:27" ht="15" customHeight="1" x14ac:dyDescent="0.3">
      <c r="A57" s="68">
        <f t="shared" si="3"/>
        <v>47</v>
      </c>
      <c r="B57" s="69">
        <f t="shared" si="0"/>
        <v>0</v>
      </c>
      <c r="C57" s="170"/>
      <c r="D57" s="164"/>
      <c r="E57" s="164"/>
      <c r="F57" s="165"/>
      <c r="G57" s="166"/>
      <c r="H57" s="164"/>
      <c r="I57" s="164"/>
      <c r="J57" s="170"/>
      <c r="K57" s="167"/>
      <c r="L57" s="171">
        <f t="shared" si="6"/>
        <v>0</v>
      </c>
      <c r="M57" s="164"/>
      <c r="N57" s="165"/>
      <c r="O57" s="172"/>
      <c r="P57" s="170"/>
      <c r="Q57" s="170"/>
      <c r="R57" s="173"/>
      <c r="S57" s="166"/>
      <c r="T57" s="164"/>
      <c r="U57" s="167"/>
      <c r="V57" s="164"/>
      <c r="W57" s="164"/>
      <c r="X57" s="168"/>
      <c r="Y57" s="14">
        <f t="shared" si="4"/>
        <v>0</v>
      </c>
      <c r="Z57" s="69">
        <f t="shared" si="2"/>
        <v>0</v>
      </c>
      <c r="AA57" s="53">
        <f t="shared" si="5"/>
        <v>0</v>
      </c>
    </row>
    <row r="58" spans="1:27" ht="15" customHeight="1" x14ac:dyDescent="0.3">
      <c r="A58" s="68">
        <f t="shared" si="3"/>
        <v>48</v>
      </c>
      <c r="B58" s="69">
        <f t="shared" si="0"/>
        <v>0</v>
      </c>
      <c r="C58" s="170"/>
      <c r="D58" s="164"/>
      <c r="E58" s="164"/>
      <c r="F58" s="165"/>
      <c r="G58" s="166"/>
      <c r="H58" s="164"/>
      <c r="I58" s="164"/>
      <c r="J58" s="170"/>
      <c r="K58" s="167"/>
      <c r="L58" s="171">
        <f t="shared" si="6"/>
        <v>0</v>
      </c>
      <c r="M58" s="164"/>
      <c r="N58" s="165"/>
      <c r="O58" s="172"/>
      <c r="P58" s="170"/>
      <c r="Q58" s="170"/>
      <c r="R58" s="173"/>
      <c r="S58" s="166"/>
      <c r="T58" s="164"/>
      <c r="U58" s="167"/>
      <c r="V58" s="164"/>
      <c r="W58" s="164"/>
      <c r="X58" s="168"/>
      <c r="Y58" s="14">
        <f t="shared" si="4"/>
        <v>0</v>
      </c>
      <c r="Z58" s="69">
        <f t="shared" si="2"/>
        <v>0</v>
      </c>
      <c r="AA58" s="53">
        <f t="shared" si="5"/>
        <v>0</v>
      </c>
    </row>
    <row r="59" spans="1:27" ht="15" customHeight="1" x14ac:dyDescent="0.3">
      <c r="A59" s="68">
        <f t="shared" si="3"/>
        <v>49</v>
      </c>
      <c r="B59" s="69">
        <f t="shared" si="0"/>
        <v>0</v>
      </c>
      <c r="C59" s="170"/>
      <c r="D59" s="164"/>
      <c r="E59" s="164"/>
      <c r="F59" s="165"/>
      <c r="G59" s="166"/>
      <c r="H59" s="164"/>
      <c r="I59" s="164"/>
      <c r="J59" s="170"/>
      <c r="K59" s="167"/>
      <c r="L59" s="171">
        <f t="shared" si="6"/>
        <v>0</v>
      </c>
      <c r="M59" s="164"/>
      <c r="N59" s="165"/>
      <c r="O59" s="172"/>
      <c r="P59" s="170"/>
      <c r="Q59" s="170"/>
      <c r="R59" s="173"/>
      <c r="S59" s="166"/>
      <c r="T59" s="164"/>
      <c r="U59" s="167"/>
      <c r="V59" s="164"/>
      <c r="W59" s="164"/>
      <c r="X59" s="168"/>
      <c r="Y59" s="14">
        <f t="shared" si="4"/>
        <v>0</v>
      </c>
      <c r="Z59" s="69">
        <f t="shared" si="2"/>
        <v>0</v>
      </c>
      <c r="AA59" s="53">
        <f t="shared" si="5"/>
        <v>0</v>
      </c>
    </row>
    <row r="60" spans="1:27" ht="15" customHeight="1" x14ac:dyDescent="0.3">
      <c r="A60" s="68">
        <f t="shared" si="3"/>
        <v>50</v>
      </c>
      <c r="B60" s="69">
        <f t="shared" si="0"/>
        <v>0</v>
      </c>
      <c r="C60" s="170"/>
      <c r="D60" s="164"/>
      <c r="E60" s="164"/>
      <c r="F60" s="165"/>
      <c r="G60" s="166"/>
      <c r="H60" s="164"/>
      <c r="I60" s="164"/>
      <c r="J60" s="170"/>
      <c r="K60" s="167"/>
      <c r="L60" s="171">
        <f t="shared" si="6"/>
        <v>0</v>
      </c>
      <c r="M60" s="164"/>
      <c r="N60" s="165"/>
      <c r="O60" s="172"/>
      <c r="P60" s="170"/>
      <c r="Q60" s="170"/>
      <c r="R60" s="173"/>
      <c r="S60" s="166"/>
      <c r="T60" s="164"/>
      <c r="U60" s="167"/>
      <c r="V60" s="164"/>
      <c r="W60" s="164"/>
      <c r="X60" s="168"/>
      <c r="Y60" s="14">
        <f t="shared" si="4"/>
        <v>0</v>
      </c>
      <c r="Z60" s="69">
        <f t="shared" si="2"/>
        <v>0</v>
      </c>
      <c r="AA60" s="53">
        <f t="shared" si="5"/>
        <v>0</v>
      </c>
    </row>
    <row r="61" spans="1:27" ht="15" customHeight="1" x14ac:dyDescent="0.3">
      <c r="A61" s="68">
        <f t="shared" si="3"/>
        <v>51</v>
      </c>
      <c r="B61" s="69">
        <f t="shared" si="0"/>
        <v>0</v>
      </c>
      <c r="C61" s="170"/>
      <c r="D61" s="164"/>
      <c r="E61" s="164"/>
      <c r="F61" s="165"/>
      <c r="G61" s="166"/>
      <c r="H61" s="164"/>
      <c r="I61" s="164"/>
      <c r="J61" s="170"/>
      <c r="K61" s="167"/>
      <c r="L61" s="171">
        <f t="shared" si="6"/>
        <v>0</v>
      </c>
      <c r="M61" s="164"/>
      <c r="N61" s="165"/>
      <c r="O61" s="172"/>
      <c r="P61" s="170"/>
      <c r="Q61" s="170"/>
      <c r="R61" s="173"/>
      <c r="S61" s="166"/>
      <c r="T61" s="164"/>
      <c r="U61" s="167"/>
      <c r="V61" s="164"/>
      <c r="W61" s="164"/>
      <c r="X61" s="168"/>
      <c r="Y61" s="14">
        <f t="shared" si="4"/>
        <v>0</v>
      </c>
      <c r="Z61" s="69">
        <f t="shared" si="2"/>
        <v>0</v>
      </c>
      <c r="AA61" s="53">
        <f t="shared" si="5"/>
        <v>0</v>
      </c>
    </row>
    <row r="62" spans="1:27" ht="15" customHeight="1" x14ac:dyDescent="0.3">
      <c r="A62" s="68">
        <f t="shared" si="3"/>
        <v>52</v>
      </c>
      <c r="B62" s="69">
        <f t="shared" si="0"/>
        <v>0</v>
      </c>
      <c r="C62" s="170"/>
      <c r="D62" s="164"/>
      <c r="E62" s="164"/>
      <c r="F62" s="165"/>
      <c r="G62" s="166"/>
      <c r="H62" s="164"/>
      <c r="I62" s="164"/>
      <c r="J62" s="170"/>
      <c r="K62" s="167"/>
      <c r="L62" s="171">
        <f t="shared" si="6"/>
        <v>0</v>
      </c>
      <c r="M62" s="164"/>
      <c r="N62" s="165"/>
      <c r="O62" s="172"/>
      <c r="P62" s="170"/>
      <c r="Q62" s="170"/>
      <c r="R62" s="173"/>
      <c r="S62" s="166"/>
      <c r="T62" s="164"/>
      <c r="U62" s="167"/>
      <c r="V62" s="164"/>
      <c r="W62" s="164"/>
      <c r="X62" s="168"/>
      <c r="Y62" s="14">
        <f t="shared" si="4"/>
        <v>0</v>
      </c>
      <c r="Z62" s="69">
        <f t="shared" si="2"/>
        <v>0</v>
      </c>
      <c r="AA62" s="53">
        <f t="shared" si="5"/>
        <v>0</v>
      </c>
    </row>
    <row r="63" spans="1:27" ht="15" customHeight="1" x14ac:dyDescent="0.3">
      <c r="A63" s="68">
        <f t="shared" si="3"/>
        <v>53</v>
      </c>
      <c r="B63" s="69">
        <f t="shared" si="0"/>
        <v>0</v>
      </c>
      <c r="C63" s="170"/>
      <c r="D63" s="164"/>
      <c r="E63" s="164"/>
      <c r="F63" s="165"/>
      <c r="G63" s="166"/>
      <c r="H63" s="164"/>
      <c r="I63" s="164"/>
      <c r="J63" s="170"/>
      <c r="K63" s="167"/>
      <c r="L63" s="171">
        <f t="shared" si="6"/>
        <v>0</v>
      </c>
      <c r="M63" s="164"/>
      <c r="N63" s="165"/>
      <c r="O63" s="172"/>
      <c r="P63" s="170"/>
      <c r="Q63" s="170"/>
      <c r="R63" s="173"/>
      <c r="S63" s="166"/>
      <c r="T63" s="164"/>
      <c r="U63" s="167"/>
      <c r="V63" s="164"/>
      <c r="W63" s="164"/>
      <c r="X63" s="168"/>
      <c r="Y63" s="14">
        <f t="shared" si="4"/>
        <v>0</v>
      </c>
      <c r="Z63" s="69">
        <f t="shared" si="2"/>
        <v>0</v>
      </c>
      <c r="AA63" s="53">
        <f t="shared" si="5"/>
        <v>0</v>
      </c>
    </row>
    <row r="64" spans="1:27" ht="15" customHeight="1" x14ac:dyDescent="0.3">
      <c r="A64" s="68">
        <f t="shared" si="3"/>
        <v>54</v>
      </c>
      <c r="B64" s="69">
        <f t="shared" si="0"/>
        <v>0</v>
      </c>
      <c r="C64" s="170"/>
      <c r="D64" s="164"/>
      <c r="E64" s="164"/>
      <c r="F64" s="165"/>
      <c r="G64" s="166"/>
      <c r="H64" s="164"/>
      <c r="I64" s="164"/>
      <c r="J64" s="170"/>
      <c r="K64" s="167"/>
      <c r="L64" s="171">
        <f t="shared" si="6"/>
        <v>0</v>
      </c>
      <c r="M64" s="164"/>
      <c r="N64" s="165"/>
      <c r="O64" s="172"/>
      <c r="P64" s="170"/>
      <c r="Q64" s="170"/>
      <c r="R64" s="173"/>
      <c r="S64" s="166"/>
      <c r="T64" s="164"/>
      <c r="U64" s="167"/>
      <c r="V64" s="164"/>
      <c r="W64" s="164"/>
      <c r="X64" s="168"/>
      <c r="Y64" s="14">
        <f t="shared" si="4"/>
        <v>0</v>
      </c>
      <c r="Z64" s="69">
        <f t="shared" si="2"/>
        <v>0</v>
      </c>
      <c r="AA64" s="53">
        <f t="shared" si="5"/>
        <v>0</v>
      </c>
    </row>
    <row r="65" spans="1:27" ht="15" customHeight="1" x14ac:dyDescent="0.3">
      <c r="A65" s="68">
        <f t="shared" si="3"/>
        <v>55</v>
      </c>
      <c r="B65" s="69">
        <f t="shared" si="0"/>
        <v>0</v>
      </c>
      <c r="C65" s="170"/>
      <c r="D65" s="164"/>
      <c r="E65" s="164"/>
      <c r="F65" s="165"/>
      <c r="G65" s="166"/>
      <c r="H65" s="164"/>
      <c r="I65" s="164"/>
      <c r="J65" s="170"/>
      <c r="K65" s="167"/>
      <c r="L65" s="171">
        <f t="shared" si="6"/>
        <v>0</v>
      </c>
      <c r="M65" s="164"/>
      <c r="N65" s="165"/>
      <c r="O65" s="172"/>
      <c r="P65" s="170"/>
      <c r="Q65" s="170"/>
      <c r="R65" s="173"/>
      <c r="S65" s="166"/>
      <c r="T65" s="164"/>
      <c r="U65" s="167"/>
      <c r="V65" s="164"/>
      <c r="W65" s="164"/>
      <c r="X65" s="168"/>
      <c r="Y65" s="14">
        <f t="shared" si="4"/>
        <v>0</v>
      </c>
      <c r="Z65" s="69">
        <f t="shared" si="2"/>
        <v>0</v>
      </c>
      <c r="AA65" s="53">
        <f t="shared" si="5"/>
        <v>0</v>
      </c>
    </row>
    <row r="66" spans="1:27" ht="15" customHeight="1" x14ac:dyDescent="0.3">
      <c r="A66" s="68">
        <f t="shared" si="3"/>
        <v>56</v>
      </c>
      <c r="B66" s="69">
        <f t="shared" si="0"/>
        <v>0</v>
      </c>
      <c r="C66" s="170"/>
      <c r="D66" s="164"/>
      <c r="E66" s="164"/>
      <c r="F66" s="165"/>
      <c r="G66" s="166"/>
      <c r="H66" s="164"/>
      <c r="I66" s="164"/>
      <c r="J66" s="170"/>
      <c r="K66" s="167"/>
      <c r="L66" s="171">
        <f t="shared" si="6"/>
        <v>0</v>
      </c>
      <c r="M66" s="164"/>
      <c r="N66" s="165"/>
      <c r="O66" s="172"/>
      <c r="P66" s="170"/>
      <c r="Q66" s="170"/>
      <c r="R66" s="173"/>
      <c r="S66" s="166"/>
      <c r="T66" s="164"/>
      <c r="U66" s="167"/>
      <c r="V66" s="164"/>
      <c r="W66" s="164"/>
      <c r="X66" s="168"/>
      <c r="Y66" s="14">
        <f t="shared" si="4"/>
        <v>0</v>
      </c>
      <c r="Z66" s="69">
        <f t="shared" si="2"/>
        <v>0</v>
      </c>
      <c r="AA66" s="53">
        <f t="shared" si="5"/>
        <v>0</v>
      </c>
    </row>
    <row r="67" spans="1:27" ht="15" customHeight="1" x14ac:dyDescent="0.3">
      <c r="A67" s="68">
        <f t="shared" si="3"/>
        <v>57</v>
      </c>
      <c r="B67" s="69">
        <f t="shared" si="0"/>
        <v>0</v>
      </c>
      <c r="C67" s="170"/>
      <c r="D67" s="164"/>
      <c r="E67" s="164"/>
      <c r="F67" s="165"/>
      <c r="G67" s="166"/>
      <c r="H67" s="164"/>
      <c r="I67" s="164"/>
      <c r="J67" s="170"/>
      <c r="K67" s="167"/>
      <c r="L67" s="171">
        <f t="shared" si="6"/>
        <v>0</v>
      </c>
      <c r="M67" s="164"/>
      <c r="N67" s="165"/>
      <c r="O67" s="172"/>
      <c r="P67" s="170"/>
      <c r="Q67" s="170"/>
      <c r="R67" s="173"/>
      <c r="S67" s="166"/>
      <c r="T67" s="164"/>
      <c r="U67" s="167"/>
      <c r="V67" s="164"/>
      <c r="W67" s="164"/>
      <c r="X67" s="168"/>
      <c r="Y67" s="14">
        <f t="shared" si="4"/>
        <v>0</v>
      </c>
      <c r="Z67" s="69">
        <f t="shared" si="2"/>
        <v>0</v>
      </c>
      <c r="AA67" s="53">
        <f t="shared" si="5"/>
        <v>0</v>
      </c>
    </row>
    <row r="68" spans="1:27" ht="15" customHeight="1" x14ac:dyDescent="0.3">
      <c r="A68" s="68">
        <f t="shared" si="3"/>
        <v>58</v>
      </c>
      <c r="B68" s="69">
        <f t="shared" si="0"/>
        <v>0</v>
      </c>
      <c r="C68" s="170"/>
      <c r="D68" s="164"/>
      <c r="E68" s="164"/>
      <c r="F68" s="165"/>
      <c r="G68" s="166"/>
      <c r="H68" s="164"/>
      <c r="I68" s="164"/>
      <c r="J68" s="170"/>
      <c r="K68" s="167"/>
      <c r="L68" s="171">
        <f t="shared" si="6"/>
        <v>0</v>
      </c>
      <c r="M68" s="164"/>
      <c r="N68" s="165"/>
      <c r="O68" s="172"/>
      <c r="P68" s="170"/>
      <c r="Q68" s="170"/>
      <c r="R68" s="173"/>
      <c r="S68" s="166"/>
      <c r="T68" s="164"/>
      <c r="U68" s="167"/>
      <c r="V68" s="164"/>
      <c r="W68" s="164"/>
      <c r="X68" s="168"/>
      <c r="Y68" s="14">
        <f t="shared" si="4"/>
        <v>0</v>
      </c>
      <c r="Z68" s="69">
        <f t="shared" si="2"/>
        <v>0</v>
      </c>
      <c r="AA68" s="53">
        <f t="shared" si="5"/>
        <v>0</v>
      </c>
    </row>
    <row r="69" spans="1:27" ht="15" customHeight="1" x14ac:dyDescent="0.3">
      <c r="A69" s="68">
        <f t="shared" si="3"/>
        <v>59</v>
      </c>
      <c r="B69" s="69">
        <f t="shared" si="0"/>
        <v>0</v>
      </c>
      <c r="C69" s="170"/>
      <c r="D69" s="164"/>
      <c r="E69" s="164"/>
      <c r="F69" s="165"/>
      <c r="G69" s="166"/>
      <c r="H69" s="164"/>
      <c r="I69" s="164"/>
      <c r="J69" s="170"/>
      <c r="K69" s="167"/>
      <c r="L69" s="171">
        <f t="shared" si="6"/>
        <v>0</v>
      </c>
      <c r="M69" s="164"/>
      <c r="N69" s="165"/>
      <c r="O69" s="172"/>
      <c r="P69" s="170"/>
      <c r="Q69" s="170"/>
      <c r="R69" s="173"/>
      <c r="S69" s="166"/>
      <c r="T69" s="164"/>
      <c r="U69" s="167"/>
      <c r="V69" s="164"/>
      <c r="W69" s="164"/>
      <c r="X69" s="168"/>
      <c r="Y69" s="14">
        <f t="shared" si="4"/>
        <v>0</v>
      </c>
      <c r="Z69" s="69">
        <f t="shared" si="2"/>
        <v>0</v>
      </c>
      <c r="AA69" s="53">
        <f t="shared" si="5"/>
        <v>0</v>
      </c>
    </row>
    <row r="70" spans="1:27" ht="15" customHeight="1" x14ac:dyDescent="0.3">
      <c r="A70" s="68">
        <f t="shared" si="3"/>
        <v>60</v>
      </c>
      <c r="B70" s="69">
        <f t="shared" si="0"/>
        <v>0</v>
      </c>
      <c r="C70" s="170"/>
      <c r="D70" s="164"/>
      <c r="E70" s="164"/>
      <c r="F70" s="165"/>
      <c r="G70" s="166"/>
      <c r="H70" s="164"/>
      <c r="I70" s="164"/>
      <c r="J70" s="170"/>
      <c r="K70" s="167"/>
      <c r="L70" s="171">
        <f t="shared" si="6"/>
        <v>0</v>
      </c>
      <c r="M70" s="164"/>
      <c r="N70" s="165"/>
      <c r="O70" s="172"/>
      <c r="P70" s="170"/>
      <c r="Q70" s="170"/>
      <c r="R70" s="173"/>
      <c r="S70" s="166"/>
      <c r="T70" s="164"/>
      <c r="U70" s="167"/>
      <c r="V70" s="164"/>
      <c r="W70" s="164"/>
      <c r="X70" s="168"/>
      <c r="Y70" s="14">
        <f t="shared" si="4"/>
        <v>0</v>
      </c>
      <c r="Z70" s="69">
        <f t="shared" si="2"/>
        <v>0</v>
      </c>
      <c r="AA70" s="53">
        <f t="shared" si="5"/>
        <v>0</v>
      </c>
    </row>
    <row r="71" spans="1:27" ht="15" customHeight="1" x14ac:dyDescent="0.3">
      <c r="A71" s="68">
        <f t="shared" si="3"/>
        <v>61</v>
      </c>
      <c r="B71" s="69">
        <f t="shared" si="0"/>
        <v>0</v>
      </c>
      <c r="C71" s="170"/>
      <c r="D71" s="164"/>
      <c r="E71" s="164"/>
      <c r="F71" s="165"/>
      <c r="G71" s="166"/>
      <c r="H71" s="164"/>
      <c r="I71" s="164"/>
      <c r="J71" s="170"/>
      <c r="K71" s="167"/>
      <c r="L71" s="171">
        <f t="shared" si="6"/>
        <v>0</v>
      </c>
      <c r="M71" s="164"/>
      <c r="N71" s="165"/>
      <c r="O71" s="172"/>
      <c r="P71" s="170"/>
      <c r="Q71" s="170"/>
      <c r="R71" s="173"/>
      <c r="S71" s="166"/>
      <c r="T71" s="164"/>
      <c r="U71" s="167"/>
      <c r="V71" s="164"/>
      <c r="W71" s="164"/>
      <c r="X71" s="168"/>
      <c r="Y71" s="14">
        <f t="shared" si="4"/>
        <v>0</v>
      </c>
      <c r="Z71" s="69">
        <f t="shared" si="2"/>
        <v>0</v>
      </c>
      <c r="AA71" s="53">
        <f t="shared" si="5"/>
        <v>0</v>
      </c>
    </row>
    <row r="72" spans="1:27" ht="15" customHeight="1" x14ac:dyDescent="0.3">
      <c r="A72" s="68">
        <f t="shared" si="3"/>
        <v>62</v>
      </c>
      <c r="B72" s="69">
        <f t="shared" si="0"/>
        <v>0</v>
      </c>
      <c r="C72" s="170"/>
      <c r="D72" s="164"/>
      <c r="E72" s="164"/>
      <c r="F72" s="165"/>
      <c r="G72" s="166"/>
      <c r="H72" s="164"/>
      <c r="I72" s="164"/>
      <c r="J72" s="170"/>
      <c r="K72" s="167"/>
      <c r="L72" s="171">
        <f t="shared" si="6"/>
        <v>0</v>
      </c>
      <c r="M72" s="164"/>
      <c r="N72" s="165"/>
      <c r="O72" s="172"/>
      <c r="P72" s="170"/>
      <c r="Q72" s="170"/>
      <c r="R72" s="173"/>
      <c r="S72" s="166"/>
      <c r="T72" s="164"/>
      <c r="U72" s="167"/>
      <c r="V72" s="164"/>
      <c r="W72" s="164"/>
      <c r="X72" s="168"/>
      <c r="Y72" s="14">
        <f t="shared" si="4"/>
        <v>0</v>
      </c>
      <c r="Z72" s="69">
        <f t="shared" si="2"/>
        <v>0</v>
      </c>
      <c r="AA72" s="53">
        <f t="shared" si="5"/>
        <v>0</v>
      </c>
    </row>
    <row r="73" spans="1:27" ht="15" customHeight="1" x14ac:dyDescent="0.3">
      <c r="A73" s="68">
        <f t="shared" si="3"/>
        <v>63</v>
      </c>
      <c r="B73" s="69">
        <f t="shared" si="0"/>
        <v>0</v>
      </c>
      <c r="C73" s="170"/>
      <c r="D73" s="164"/>
      <c r="E73" s="164"/>
      <c r="F73" s="165"/>
      <c r="G73" s="166"/>
      <c r="H73" s="164"/>
      <c r="I73" s="164"/>
      <c r="J73" s="170"/>
      <c r="K73" s="167"/>
      <c r="L73" s="171">
        <f t="shared" si="6"/>
        <v>0</v>
      </c>
      <c r="M73" s="164"/>
      <c r="N73" s="165"/>
      <c r="O73" s="172"/>
      <c r="P73" s="170"/>
      <c r="Q73" s="170"/>
      <c r="R73" s="173"/>
      <c r="S73" s="166"/>
      <c r="T73" s="164"/>
      <c r="U73" s="167"/>
      <c r="V73" s="164"/>
      <c r="W73" s="164"/>
      <c r="X73" s="168"/>
      <c r="Y73" s="14">
        <f t="shared" si="4"/>
        <v>0</v>
      </c>
      <c r="Z73" s="69">
        <f t="shared" si="2"/>
        <v>0</v>
      </c>
      <c r="AA73" s="53">
        <f t="shared" si="5"/>
        <v>0</v>
      </c>
    </row>
    <row r="74" spans="1:27" ht="15" customHeight="1" x14ac:dyDescent="0.3">
      <c r="A74" s="68">
        <f t="shared" si="3"/>
        <v>64</v>
      </c>
      <c r="B74" s="69">
        <f t="shared" si="0"/>
        <v>0</v>
      </c>
      <c r="C74" s="170"/>
      <c r="D74" s="170"/>
      <c r="E74" s="170"/>
      <c r="F74" s="174"/>
      <c r="G74" s="172"/>
      <c r="H74" s="170"/>
      <c r="I74" s="170"/>
      <c r="J74" s="170"/>
      <c r="K74" s="173"/>
      <c r="L74" s="171">
        <f t="shared" si="6"/>
        <v>0</v>
      </c>
      <c r="M74" s="170"/>
      <c r="N74" s="174"/>
      <c r="O74" s="172"/>
      <c r="P74" s="170"/>
      <c r="Q74" s="170"/>
      <c r="R74" s="173"/>
      <c r="S74" s="172"/>
      <c r="T74" s="170"/>
      <c r="U74" s="173"/>
      <c r="V74" s="170"/>
      <c r="W74" s="170"/>
      <c r="X74" s="175"/>
      <c r="Y74" s="14">
        <f t="shared" si="4"/>
        <v>0</v>
      </c>
      <c r="Z74" s="69">
        <f t="shared" si="2"/>
        <v>0</v>
      </c>
      <c r="AA74" s="53">
        <f t="shared" si="5"/>
        <v>0</v>
      </c>
    </row>
    <row r="75" spans="1:27" ht="15" customHeight="1" x14ac:dyDescent="0.3">
      <c r="A75" s="68">
        <f t="shared" si="3"/>
        <v>65</v>
      </c>
      <c r="B75" s="69">
        <f t="shared" si="0"/>
        <v>0</v>
      </c>
      <c r="C75" s="170"/>
      <c r="D75" s="170"/>
      <c r="E75" s="170"/>
      <c r="F75" s="174"/>
      <c r="G75" s="172"/>
      <c r="H75" s="170"/>
      <c r="I75" s="170"/>
      <c r="J75" s="170"/>
      <c r="K75" s="173"/>
      <c r="L75" s="171">
        <f t="shared" si="6"/>
        <v>0</v>
      </c>
      <c r="M75" s="170"/>
      <c r="N75" s="174"/>
      <c r="O75" s="172"/>
      <c r="P75" s="170"/>
      <c r="Q75" s="170"/>
      <c r="R75" s="173"/>
      <c r="S75" s="172"/>
      <c r="T75" s="170"/>
      <c r="U75" s="173"/>
      <c r="V75" s="170"/>
      <c r="W75" s="170"/>
      <c r="X75" s="175"/>
      <c r="Y75" s="14">
        <f t="shared" ref="Y75:Y138" si="7">Y74+F75-T75-U75-M75</f>
        <v>0</v>
      </c>
      <c r="Z75" s="69">
        <f t="shared" si="2"/>
        <v>0</v>
      </c>
      <c r="AA75" s="53">
        <f t="shared" ref="AA75:AA138" si="8">AA74+Z75-W75</f>
        <v>0</v>
      </c>
    </row>
    <row r="76" spans="1:27" ht="15" customHeight="1" x14ac:dyDescent="0.3">
      <c r="A76" s="68">
        <f t="shared" si="3"/>
        <v>66</v>
      </c>
      <c r="B76" s="69">
        <f t="shared" si="0"/>
        <v>0</v>
      </c>
      <c r="C76" s="170"/>
      <c r="D76" s="170"/>
      <c r="E76" s="170"/>
      <c r="F76" s="174"/>
      <c r="G76" s="172"/>
      <c r="H76" s="170"/>
      <c r="I76" s="170"/>
      <c r="J76" s="170"/>
      <c r="K76" s="173"/>
      <c r="L76" s="171">
        <f t="shared" si="6"/>
        <v>0</v>
      </c>
      <c r="M76" s="170"/>
      <c r="N76" s="174"/>
      <c r="O76" s="172"/>
      <c r="P76" s="170"/>
      <c r="Q76" s="170"/>
      <c r="R76" s="173"/>
      <c r="S76" s="172"/>
      <c r="T76" s="170"/>
      <c r="U76" s="173"/>
      <c r="V76" s="170"/>
      <c r="W76" s="170"/>
      <c r="X76" s="175"/>
      <c r="Y76" s="14">
        <f t="shared" si="7"/>
        <v>0</v>
      </c>
      <c r="Z76" s="69">
        <f t="shared" si="2"/>
        <v>0</v>
      </c>
      <c r="AA76" s="53">
        <f t="shared" si="8"/>
        <v>0</v>
      </c>
    </row>
    <row r="77" spans="1:27" ht="15" customHeight="1" x14ac:dyDescent="0.3">
      <c r="A77" s="68">
        <f t="shared" si="3"/>
        <v>67</v>
      </c>
      <c r="B77" s="69">
        <f t="shared" si="0"/>
        <v>0</v>
      </c>
      <c r="C77" s="170"/>
      <c r="D77" s="170"/>
      <c r="E77" s="170"/>
      <c r="F77" s="174"/>
      <c r="G77" s="172"/>
      <c r="H77" s="170"/>
      <c r="I77" s="170"/>
      <c r="J77" s="170"/>
      <c r="K77" s="173"/>
      <c r="L77" s="171">
        <f t="shared" si="6"/>
        <v>0</v>
      </c>
      <c r="M77" s="170"/>
      <c r="N77" s="174"/>
      <c r="O77" s="172"/>
      <c r="P77" s="170"/>
      <c r="Q77" s="170"/>
      <c r="R77" s="173"/>
      <c r="S77" s="172"/>
      <c r="T77" s="170"/>
      <c r="U77" s="173"/>
      <c r="V77" s="170"/>
      <c r="W77" s="170"/>
      <c r="X77" s="175"/>
      <c r="Y77" s="14">
        <f t="shared" si="7"/>
        <v>0</v>
      </c>
      <c r="Z77" s="69">
        <f t="shared" si="2"/>
        <v>0</v>
      </c>
      <c r="AA77" s="53">
        <f t="shared" si="8"/>
        <v>0</v>
      </c>
    </row>
    <row r="78" spans="1:27" ht="15" customHeight="1" x14ac:dyDescent="0.3">
      <c r="A78" s="68">
        <f t="shared" si="3"/>
        <v>68</v>
      </c>
      <c r="B78" s="69">
        <f t="shared" si="0"/>
        <v>0</v>
      </c>
      <c r="C78" s="164"/>
      <c r="D78" s="164"/>
      <c r="E78" s="164"/>
      <c r="F78" s="165"/>
      <c r="G78" s="166"/>
      <c r="H78" s="164"/>
      <c r="I78" s="164"/>
      <c r="J78" s="164"/>
      <c r="K78" s="167"/>
      <c r="L78" s="171">
        <f t="shared" si="6"/>
        <v>0</v>
      </c>
      <c r="M78" s="170"/>
      <c r="N78" s="174"/>
      <c r="O78" s="172"/>
      <c r="P78" s="170"/>
      <c r="Q78" s="170"/>
      <c r="R78" s="173"/>
      <c r="S78" s="172"/>
      <c r="T78" s="170"/>
      <c r="U78" s="173"/>
      <c r="V78" s="170"/>
      <c r="W78" s="170"/>
      <c r="X78" s="175"/>
      <c r="Y78" s="14">
        <f t="shared" si="7"/>
        <v>0</v>
      </c>
      <c r="Z78" s="69">
        <f t="shared" si="2"/>
        <v>0</v>
      </c>
      <c r="AA78" s="53">
        <f t="shared" si="8"/>
        <v>0</v>
      </c>
    </row>
    <row r="79" spans="1:27" ht="15" customHeight="1" x14ac:dyDescent="0.3">
      <c r="A79" s="68">
        <f t="shared" si="3"/>
        <v>69</v>
      </c>
      <c r="B79" s="69">
        <f t="shared" si="0"/>
        <v>0</v>
      </c>
      <c r="C79" s="170"/>
      <c r="D79" s="164"/>
      <c r="E79" s="164"/>
      <c r="F79" s="165"/>
      <c r="G79" s="166"/>
      <c r="H79" s="164"/>
      <c r="I79" s="164"/>
      <c r="J79" s="170"/>
      <c r="K79" s="167"/>
      <c r="L79" s="171">
        <f t="shared" si="6"/>
        <v>0</v>
      </c>
      <c r="M79" s="164"/>
      <c r="N79" s="165"/>
      <c r="O79" s="172"/>
      <c r="P79" s="170"/>
      <c r="Q79" s="170"/>
      <c r="R79" s="173"/>
      <c r="S79" s="166"/>
      <c r="T79" s="164"/>
      <c r="U79" s="167"/>
      <c r="V79" s="164"/>
      <c r="W79" s="164"/>
      <c r="X79" s="168"/>
      <c r="Y79" s="14">
        <f t="shared" si="7"/>
        <v>0</v>
      </c>
      <c r="Z79" s="69">
        <f t="shared" si="2"/>
        <v>0</v>
      </c>
      <c r="AA79" s="53">
        <f t="shared" si="8"/>
        <v>0</v>
      </c>
    </row>
    <row r="80" spans="1:27" ht="15" customHeight="1" x14ac:dyDescent="0.3">
      <c r="A80" s="68">
        <f t="shared" si="3"/>
        <v>70</v>
      </c>
      <c r="B80" s="69">
        <f t="shared" si="0"/>
        <v>0</v>
      </c>
      <c r="C80" s="170"/>
      <c r="D80" s="164"/>
      <c r="E80" s="164"/>
      <c r="F80" s="165"/>
      <c r="G80" s="166"/>
      <c r="H80" s="164"/>
      <c r="I80" s="164"/>
      <c r="J80" s="170"/>
      <c r="K80" s="167"/>
      <c r="L80" s="171">
        <f t="shared" si="6"/>
        <v>0</v>
      </c>
      <c r="M80" s="164"/>
      <c r="N80" s="165"/>
      <c r="O80" s="172"/>
      <c r="P80" s="170"/>
      <c r="Q80" s="170"/>
      <c r="R80" s="173"/>
      <c r="S80" s="166"/>
      <c r="T80" s="164"/>
      <c r="U80" s="167"/>
      <c r="V80" s="164"/>
      <c r="W80" s="164"/>
      <c r="X80" s="168"/>
      <c r="Y80" s="14">
        <f t="shared" si="7"/>
        <v>0</v>
      </c>
      <c r="Z80" s="69">
        <f t="shared" si="2"/>
        <v>0</v>
      </c>
      <c r="AA80" s="53">
        <f t="shared" si="8"/>
        <v>0</v>
      </c>
    </row>
    <row r="81" spans="1:27" ht="15" customHeight="1" x14ac:dyDescent="0.3">
      <c r="A81" s="68">
        <f t="shared" si="3"/>
        <v>71</v>
      </c>
      <c r="B81" s="69">
        <f t="shared" si="0"/>
        <v>0</v>
      </c>
      <c r="C81" s="170"/>
      <c r="D81" s="164"/>
      <c r="E81" s="164"/>
      <c r="F81" s="165"/>
      <c r="G81" s="166"/>
      <c r="H81" s="164"/>
      <c r="I81" s="164"/>
      <c r="J81" s="170"/>
      <c r="K81" s="167"/>
      <c r="L81" s="171">
        <f t="shared" si="6"/>
        <v>0</v>
      </c>
      <c r="M81" s="164"/>
      <c r="N81" s="165"/>
      <c r="O81" s="172"/>
      <c r="P81" s="170"/>
      <c r="Q81" s="170"/>
      <c r="R81" s="173"/>
      <c r="S81" s="166"/>
      <c r="T81" s="164"/>
      <c r="U81" s="167"/>
      <c r="V81" s="164"/>
      <c r="W81" s="164"/>
      <c r="X81" s="168"/>
      <c r="Y81" s="14">
        <f t="shared" si="7"/>
        <v>0</v>
      </c>
      <c r="Z81" s="69">
        <f t="shared" si="2"/>
        <v>0</v>
      </c>
      <c r="AA81" s="53">
        <f t="shared" si="8"/>
        <v>0</v>
      </c>
    </row>
    <row r="82" spans="1:27" ht="15" customHeight="1" x14ac:dyDescent="0.3">
      <c r="A82" s="68">
        <f t="shared" si="3"/>
        <v>72</v>
      </c>
      <c r="B82" s="69">
        <f t="shared" si="0"/>
        <v>0</v>
      </c>
      <c r="C82" s="170"/>
      <c r="D82" s="164"/>
      <c r="E82" s="164"/>
      <c r="F82" s="165"/>
      <c r="G82" s="166"/>
      <c r="H82" s="164"/>
      <c r="I82" s="164"/>
      <c r="J82" s="170"/>
      <c r="K82" s="167"/>
      <c r="L82" s="171">
        <f t="shared" si="6"/>
        <v>0</v>
      </c>
      <c r="M82" s="164"/>
      <c r="N82" s="165"/>
      <c r="O82" s="172"/>
      <c r="P82" s="170"/>
      <c r="Q82" s="170"/>
      <c r="R82" s="173"/>
      <c r="S82" s="166"/>
      <c r="T82" s="164"/>
      <c r="U82" s="167"/>
      <c r="V82" s="164"/>
      <c r="W82" s="164"/>
      <c r="X82" s="168"/>
      <c r="Y82" s="14">
        <f t="shared" si="7"/>
        <v>0</v>
      </c>
      <c r="Z82" s="69">
        <f t="shared" si="2"/>
        <v>0</v>
      </c>
      <c r="AA82" s="53">
        <f t="shared" si="8"/>
        <v>0</v>
      </c>
    </row>
    <row r="83" spans="1:27" ht="15" customHeight="1" x14ac:dyDescent="0.3">
      <c r="A83" s="68">
        <f t="shared" si="3"/>
        <v>73</v>
      </c>
      <c r="B83" s="69">
        <f t="shared" si="0"/>
        <v>0</v>
      </c>
      <c r="C83" s="170"/>
      <c r="D83" s="164"/>
      <c r="E83" s="164"/>
      <c r="F83" s="165"/>
      <c r="G83" s="166"/>
      <c r="H83" s="164"/>
      <c r="I83" s="164"/>
      <c r="J83" s="170"/>
      <c r="K83" s="167"/>
      <c r="L83" s="171">
        <f t="shared" si="6"/>
        <v>0</v>
      </c>
      <c r="M83" s="164"/>
      <c r="N83" s="165"/>
      <c r="O83" s="172"/>
      <c r="P83" s="170"/>
      <c r="Q83" s="170"/>
      <c r="R83" s="173"/>
      <c r="S83" s="166"/>
      <c r="T83" s="164"/>
      <c r="U83" s="167"/>
      <c r="V83" s="164"/>
      <c r="W83" s="164"/>
      <c r="X83" s="168"/>
      <c r="Y83" s="14">
        <f t="shared" si="7"/>
        <v>0</v>
      </c>
      <c r="Z83" s="69">
        <f t="shared" si="2"/>
        <v>0</v>
      </c>
      <c r="AA83" s="53">
        <f t="shared" si="8"/>
        <v>0</v>
      </c>
    </row>
    <row r="84" spans="1:27" ht="15" customHeight="1" x14ac:dyDescent="0.3">
      <c r="A84" s="68">
        <f t="shared" si="3"/>
        <v>74</v>
      </c>
      <c r="B84" s="69">
        <f t="shared" si="0"/>
        <v>0</v>
      </c>
      <c r="C84" s="170"/>
      <c r="D84" s="164"/>
      <c r="E84" s="164"/>
      <c r="F84" s="165"/>
      <c r="G84" s="166"/>
      <c r="H84" s="164"/>
      <c r="I84" s="164"/>
      <c r="J84" s="170"/>
      <c r="K84" s="167"/>
      <c r="L84" s="171">
        <f t="shared" si="6"/>
        <v>0</v>
      </c>
      <c r="M84" s="164"/>
      <c r="N84" s="165"/>
      <c r="O84" s="172"/>
      <c r="P84" s="170"/>
      <c r="Q84" s="170"/>
      <c r="R84" s="173"/>
      <c r="S84" s="166"/>
      <c r="T84" s="164"/>
      <c r="U84" s="167"/>
      <c r="V84" s="164"/>
      <c r="W84" s="164"/>
      <c r="X84" s="168"/>
      <c r="Y84" s="14">
        <f t="shared" si="7"/>
        <v>0</v>
      </c>
      <c r="Z84" s="69">
        <f t="shared" si="2"/>
        <v>0</v>
      </c>
      <c r="AA84" s="53">
        <f t="shared" si="8"/>
        <v>0</v>
      </c>
    </row>
    <row r="85" spans="1:27" ht="15" customHeight="1" x14ac:dyDescent="0.3">
      <c r="A85" s="68">
        <f t="shared" si="3"/>
        <v>75</v>
      </c>
      <c r="B85" s="69">
        <f t="shared" si="0"/>
        <v>0</v>
      </c>
      <c r="C85" s="170"/>
      <c r="D85" s="164"/>
      <c r="E85" s="164"/>
      <c r="F85" s="165"/>
      <c r="G85" s="166"/>
      <c r="H85" s="164"/>
      <c r="I85" s="164"/>
      <c r="J85" s="170"/>
      <c r="K85" s="167"/>
      <c r="L85" s="171">
        <f t="shared" si="6"/>
        <v>0</v>
      </c>
      <c r="M85" s="164"/>
      <c r="N85" s="165"/>
      <c r="O85" s="172"/>
      <c r="P85" s="170"/>
      <c r="Q85" s="170"/>
      <c r="R85" s="173"/>
      <c r="S85" s="166"/>
      <c r="T85" s="164"/>
      <c r="U85" s="167"/>
      <c r="V85" s="164"/>
      <c r="W85" s="164"/>
      <c r="X85" s="168"/>
      <c r="Y85" s="14">
        <f t="shared" si="7"/>
        <v>0</v>
      </c>
      <c r="Z85" s="69">
        <f t="shared" si="2"/>
        <v>0</v>
      </c>
      <c r="AA85" s="53">
        <f t="shared" si="8"/>
        <v>0</v>
      </c>
    </row>
    <row r="86" spans="1:27" ht="15" customHeight="1" x14ac:dyDescent="0.3">
      <c r="A86" s="68">
        <f t="shared" si="3"/>
        <v>76</v>
      </c>
      <c r="B86" s="69">
        <f t="shared" si="0"/>
        <v>0</v>
      </c>
      <c r="C86" s="170"/>
      <c r="D86" s="164"/>
      <c r="E86" s="164"/>
      <c r="F86" s="165"/>
      <c r="G86" s="166"/>
      <c r="H86" s="164"/>
      <c r="I86" s="164"/>
      <c r="J86" s="170"/>
      <c r="K86" s="167"/>
      <c r="L86" s="171">
        <f t="shared" si="6"/>
        <v>0</v>
      </c>
      <c r="M86" s="164"/>
      <c r="N86" s="165"/>
      <c r="O86" s="172"/>
      <c r="P86" s="170"/>
      <c r="Q86" s="170"/>
      <c r="R86" s="173"/>
      <c r="S86" s="166"/>
      <c r="T86" s="164"/>
      <c r="U86" s="167"/>
      <c r="V86" s="164"/>
      <c r="W86" s="164"/>
      <c r="X86" s="168"/>
      <c r="Y86" s="14">
        <f t="shared" si="7"/>
        <v>0</v>
      </c>
      <c r="Z86" s="69">
        <f t="shared" si="2"/>
        <v>0</v>
      </c>
      <c r="AA86" s="53">
        <f t="shared" si="8"/>
        <v>0</v>
      </c>
    </row>
    <row r="87" spans="1:27" ht="15" customHeight="1" x14ac:dyDescent="0.3">
      <c r="A87" s="68">
        <f t="shared" si="3"/>
        <v>77</v>
      </c>
      <c r="B87" s="69">
        <f t="shared" si="0"/>
        <v>0</v>
      </c>
      <c r="C87" s="170"/>
      <c r="D87" s="164"/>
      <c r="E87" s="164"/>
      <c r="F87" s="165"/>
      <c r="G87" s="166"/>
      <c r="H87" s="164"/>
      <c r="I87" s="164"/>
      <c r="J87" s="170"/>
      <c r="K87" s="167"/>
      <c r="L87" s="171">
        <f t="shared" si="6"/>
        <v>0</v>
      </c>
      <c r="M87" s="164"/>
      <c r="N87" s="165"/>
      <c r="O87" s="172"/>
      <c r="P87" s="170"/>
      <c r="Q87" s="170"/>
      <c r="R87" s="173"/>
      <c r="S87" s="166"/>
      <c r="T87" s="164"/>
      <c r="U87" s="167"/>
      <c r="V87" s="164"/>
      <c r="W87" s="164"/>
      <c r="X87" s="168"/>
      <c r="Y87" s="14">
        <f t="shared" si="7"/>
        <v>0</v>
      </c>
      <c r="Z87" s="69">
        <f t="shared" si="2"/>
        <v>0</v>
      </c>
      <c r="AA87" s="53">
        <f t="shared" si="8"/>
        <v>0</v>
      </c>
    </row>
    <row r="88" spans="1:27" ht="15" customHeight="1" x14ac:dyDescent="0.3">
      <c r="A88" s="68">
        <f t="shared" si="3"/>
        <v>78</v>
      </c>
      <c r="B88" s="69">
        <f t="shared" si="0"/>
        <v>0</v>
      </c>
      <c r="C88" s="170"/>
      <c r="D88" s="164"/>
      <c r="E88" s="164"/>
      <c r="F88" s="165"/>
      <c r="G88" s="166"/>
      <c r="H88" s="164"/>
      <c r="I88" s="164"/>
      <c r="J88" s="170"/>
      <c r="K88" s="167"/>
      <c r="L88" s="171">
        <f t="shared" si="6"/>
        <v>0</v>
      </c>
      <c r="M88" s="164"/>
      <c r="N88" s="165"/>
      <c r="O88" s="172"/>
      <c r="P88" s="170"/>
      <c r="Q88" s="170"/>
      <c r="R88" s="173"/>
      <c r="S88" s="166"/>
      <c r="T88" s="164"/>
      <c r="U88" s="167"/>
      <c r="V88" s="164"/>
      <c r="W88" s="164"/>
      <c r="X88" s="168"/>
      <c r="Y88" s="14">
        <f t="shared" si="7"/>
        <v>0</v>
      </c>
      <c r="Z88" s="69">
        <f t="shared" si="2"/>
        <v>0</v>
      </c>
      <c r="AA88" s="53">
        <f t="shared" si="8"/>
        <v>0</v>
      </c>
    </row>
    <row r="89" spans="1:27" ht="15" customHeight="1" x14ac:dyDescent="0.3">
      <c r="A89" s="68">
        <f t="shared" si="3"/>
        <v>79</v>
      </c>
      <c r="B89" s="69">
        <f t="shared" si="0"/>
        <v>0</v>
      </c>
      <c r="C89" s="170"/>
      <c r="D89" s="164"/>
      <c r="E89" s="164"/>
      <c r="F89" s="165"/>
      <c r="G89" s="166"/>
      <c r="H89" s="164"/>
      <c r="I89" s="164"/>
      <c r="J89" s="170"/>
      <c r="K89" s="167"/>
      <c r="L89" s="171">
        <f t="shared" si="6"/>
        <v>0</v>
      </c>
      <c r="M89" s="164"/>
      <c r="N89" s="165"/>
      <c r="O89" s="172"/>
      <c r="P89" s="170"/>
      <c r="Q89" s="170"/>
      <c r="R89" s="173"/>
      <c r="S89" s="166"/>
      <c r="T89" s="164"/>
      <c r="U89" s="167"/>
      <c r="V89" s="164"/>
      <c r="W89" s="164"/>
      <c r="X89" s="168"/>
      <c r="Y89" s="14">
        <f t="shared" si="7"/>
        <v>0</v>
      </c>
      <c r="Z89" s="69">
        <f t="shared" si="2"/>
        <v>0</v>
      </c>
      <c r="AA89" s="53">
        <f t="shared" si="8"/>
        <v>0</v>
      </c>
    </row>
    <row r="90" spans="1:27" ht="15" customHeight="1" x14ac:dyDescent="0.3">
      <c r="A90" s="68">
        <f t="shared" si="3"/>
        <v>80</v>
      </c>
      <c r="B90" s="69">
        <f t="shared" si="0"/>
        <v>0</v>
      </c>
      <c r="C90" s="170"/>
      <c r="D90" s="164"/>
      <c r="E90" s="164"/>
      <c r="F90" s="165"/>
      <c r="G90" s="166"/>
      <c r="H90" s="164"/>
      <c r="I90" s="164"/>
      <c r="J90" s="170"/>
      <c r="K90" s="167"/>
      <c r="L90" s="171">
        <f t="shared" si="6"/>
        <v>0</v>
      </c>
      <c r="M90" s="164"/>
      <c r="N90" s="165"/>
      <c r="O90" s="172"/>
      <c r="P90" s="170"/>
      <c r="Q90" s="170"/>
      <c r="R90" s="173"/>
      <c r="S90" s="166"/>
      <c r="T90" s="164"/>
      <c r="U90" s="167"/>
      <c r="V90" s="164"/>
      <c r="W90" s="164"/>
      <c r="X90" s="168"/>
      <c r="Y90" s="14">
        <f t="shared" si="7"/>
        <v>0</v>
      </c>
      <c r="Z90" s="69">
        <f t="shared" si="2"/>
        <v>0</v>
      </c>
      <c r="AA90" s="53">
        <f t="shared" si="8"/>
        <v>0</v>
      </c>
    </row>
    <row r="91" spans="1:27" ht="15" customHeight="1" x14ac:dyDescent="0.3">
      <c r="A91" s="68">
        <f t="shared" si="3"/>
        <v>81</v>
      </c>
      <c r="B91" s="69">
        <f t="shared" si="0"/>
        <v>0</v>
      </c>
      <c r="C91" s="170"/>
      <c r="D91" s="164"/>
      <c r="E91" s="164"/>
      <c r="F91" s="165"/>
      <c r="G91" s="166"/>
      <c r="H91" s="164"/>
      <c r="I91" s="164"/>
      <c r="J91" s="170"/>
      <c r="K91" s="167"/>
      <c r="L91" s="171">
        <f t="shared" si="6"/>
        <v>0</v>
      </c>
      <c r="M91" s="164"/>
      <c r="N91" s="165"/>
      <c r="O91" s="172"/>
      <c r="P91" s="170"/>
      <c r="Q91" s="170"/>
      <c r="R91" s="173"/>
      <c r="S91" s="166"/>
      <c r="T91" s="164"/>
      <c r="U91" s="167"/>
      <c r="V91" s="164"/>
      <c r="W91" s="164"/>
      <c r="X91" s="168"/>
      <c r="Y91" s="14">
        <f t="shared" si="7"/>
        <v>0</v>
      </c>
      <c r="Z91" s="69">
        <f t="shared" si="2"/>
        <v>0</v>
      </c>
      <c r="AA91" s="53">
        <f t="shared" si="8"/>
        <v>0</v>
      </c>
    </row>
    <row r="92" spans="1:27" ht="15" customHeight="1" x14ac:dyDescent="0.3">
      <c r="A92" s="68">
        <f t="shared" si="3"/>
        <v>82</v>
      </c>
      <c r="B92" s="69">
        <f t="shared" si="0"/>
        <v>0</v>
      </c>
      <c r="C92" s="170"/>
      <c r="D92" s="164"/>
      <c r="E92" s="164"/>
      <c r="F92" s="165"/>
      <c r="G92" s="166"/>
      <c r="H92" s="164"/>
      <c r="I92" s="164"/>
      <c r="J92" s="170"/>
      <c r="K92" s="167"/>
      <c r="L92" s="171">
        <f t="shared" si="6"/>
        <v>0</v>
      </c>
      <c r="M92" s="164"/>
      <c r="N92" s="165"/>
      <c r="O92" s="172"/>
      <c r="P92" s="170"/>
      <c r="Q92" s="170"/>
      <c r="R92" s="173"/>
      <c r="S92" s="166"/>
      <c r="T92" s="164"/>
      <c r="U92" s="167"/>
      <c r="V92" s="164"/>
      <c r="W92" s="164"/>
      <c r="X92" s="168"/>
      <c r="Y92" s="14">
        <f t="shared" si="7"/>
        <v>0</v>
      </c>
      <c r="Z92" s="69">
        <f t="shared" si="2"/>
        <v>0</v>
      </c>
      <c r="AA92" s="53">
        <f t="shared" si="8"/>
        <v>0</v>
      </c>
    </row>
    <row r="93" spans="1:27" ht="15" customHeight="1" x14ac:dyDescent="0.3">
      <c r="A93" s="68">
        <f t="shared" si="3"/>
        <v>83</v>
      </c>
      <c r="B93" s="69">
        <f t="shared" si="0"/>
        <v>0</v>
      </c>
      <c r="C93" s="170"/>
      <c r="D93" s="164"/>
      <c r="E93" s="164"/>
      <c r="F93" s="165"/>
      <c r="G93" s="166"/>
      <c r="H93" s="164"/>
      <c r="I93" s="164"/>
      <c r="J93" s="170"/>
      <c r="K93" s="167"/>
      <c r="L93" s="171">
        <f t="shared" si="6"/>
        <v>0</v>
      </c>
      <c r="M93" s="164"/>
      <c r="N93" s="165"/>
      <c r="O93" s="172"/>
      <c r="P93" s="170"/>
      <c r="Q93" s="170"/>
      <c r="R93" s="173"/>
      <c r="S93" s="166"/>
      <c r="T93" s="164"/>
      <c r="U93" s="167"/>
      <c r="V93" s="164"/>
      <c r="W93" s="164"/>
      <c r="X93" s="168"/>
      <c r="Y93" s="14">
        <f t="shared" si="7"/>
        <v>0</v>
      </c>
      <c r="Z93" s="69">
        <f t="shared" si="2"/>
        <v>0</v>
      </c>
      <c r="AA93" s="53">
        <f t="shared" si="8"/>
        <v>0</v>
      </c>
    </row>
    <row r="94" spans="1:27" ht="15" customHeight="1" x14ac:dyDescent="0.3">
      <c r="A94" s="68">
        <f t="shared" si="3"/>
        <v>84</v>
      </c>
      <c r="B94" s="69">
        <f t="shared" si="0"/>
        <v>0</v>
      </c>
      <c r="C94" s="170"/>
      <c r="D94" s="164"/>
      <c r="E94" s="164"/>
      <c r="F94" s="165"/>
      <c r="G94" s="166"/>
      <c r="H94" s="164"/>
      <c r="I94" s="164"/>
      <c r="J94" s="170"/>
      <c r="K94" s="167"/>
      <c r="L94" s="171">
        <f t="shared" si="6"/>
        <v>0</v>
      </c>
      <c r="M94" s="164"/>
      <c r="N94" s="165"/>
      <c r="O94" s="172"/>
      <c r="P94" s="170"/>
      <c r="Q94" s="170"/>
      <c r="R94" s="173"/>
      <c r="S94" s="166"/>
      <c r="T94" s="164"/>
      <c r="U94" s="167"/>
      <c r="V94" s="164"/>
      <c r="W94" s="164"/>
      <c r="X94" s="168"/>
      <c r="Y94" s="14">
        <f t="shared" si="7"/>
        <v>0</v>
      </c>
      <c r="Z94" s="69">
        <f t="shared" si="2"/>
        <v>0</v>
      </c>
      <c r="AA94" s="53">
        <f t="shared" si="8"/>
        <v>0</v>
      </c>
    </row>
    <row r="95" spans="1:27" ht="15" customHeight="1" x14ac:dyDescent="0.3">
      <c r="A95" s="68">
        <f t="shared" si="3"/>
        <v>85</v>
      </c>
      <c r="B95" s="69">
        <f t="shared" si="0"/>
        <v>0</v>
      </c>
      <c r="C95" s="170"/>
      <c r="D95" s="164"/>
      <c r="E95" s="164"/>
      <c r="F95" s="165"/>
      <c r="G95" s="166"/>
      <c r="H95" s="164"/>
      <c r="I95" s="164"/>
      <c r="J95" s="170"/>
      <c r="K95" s="167"/>
      <c r="L95" s="171">
        <f t="shared" si="6"/>
        <v>0</v>
      </c>
      <c r="M95" s="164"/>
      <c r="N95" s="165"/>
      <c r="O95" s="172"/>
      <c r="P95" s="170"/>
      <c r="Q95" s="170"/>
      <c r="R95" s="173"/>
      <c r="S95" s="166"/>
      <c r="T95" s="164"/>
      <c r="U95" s="167"/>
      <c r="V95" s="164"/>
      <c r="W95" s="164"/>
      <c r="X95" s="168"/>
      <c r="Y95" s="14">
        <f t="shared" si="7"/>
        <v>0</v>
      </c>
      <c r="Z95" s="69">
        <f t="shared" si="2"/>
        <v>0</v>
      </c>
      <c r="AA95" s="53">
        <f t="shared" si="8"/>
        <v>0</v>
      </c>
    </row>
    <row r="96" spans="1:27" ht="15" customHeight="1" x14ac:dyDescent="0.3">
      <c r="A96" s="68">
        <f t="shared" si="3"/>
        <v>86</v>
      </c>
      <c r="B96" s="69">
        <f t="shared" si="0"/>
        <v>0</v>
      </c>
      <c r="C96" s="170"/>
      <c r="D96" s="164"/>
      <c r="E96" s="164"/>
      <c r="F96" s="165"/>
      <c r="G96" s="166"/>
      <c r="H96" s="164"/>
      <c r="I96" s="164"/>
      <c r="J96" s="170"/>
      <c r="K96" s="167"/>
      <c r="L96" s="171">
        <f t="shared" si="6"/>
        <v>0</v>
      </c>
      <c r="M96" s="164"/>
      <c r="N96" s="165"/>
      <c r="O96" s="172"/>
      <c r="P96" s="170"/>
      <c r="Q96" s="170"/>
      <c r="R96" s="173"/>
      <c r="S96" s="166"/>
      <c r="T96" s="164"/>
      <c r="U96" s="167"/>
      <c r="V96" s="164"/>
      <c r="W96" s="164"/>
      <c r="X96" s="168"/>
      <c r="Y96" s="14">
        <f t="shared" si="7"/>
        <v>0</v>
      </c>
      <c r="Z96" s="69">
        <f t="shared" si="2"/>
        <v>0</v>
      </c>
      <c r="AA96" s="53">
        <f t="shared" si="8"/>
        <v>0</v>
      </c>
    </row>
    <row r="97" spans="1:27" ht="15" customHeight="1" x14ac:dyDescent="0.3">
      <c r="A97" s="68">
        <f t="shared" si="3"/>
        <v>87</v>
      </c>
      <c r="B97" s="69">
        <f t="shared" si="0"/>
        <v>0</v>
      </c>
      <c r="C97" s="170"/>
      <c r="D97" s="164"/>
      <c r="E97" s="164"/>
      <c r="F97" s="165"/>
      <c r="G97" s="166"/>
      <c r="H97" s="164"/>
      <c r="I97" s="164"/>
      <c r="J97" s="170"/>
      <c r="K97" s="167"/>
      <c r="L97" s="171">
        <f t="shared" si="6"/>
        <v>0</v>
      </c>
      <c r="M97" s="164"/>
      <c r="N97" s="165"/>
      <c r="O97" s="172"/>
      <c r="P97" s="170"/>
      <c r="Q97" s="170"/>
      <c r="R97" s="173"/>
      <c r="S97" s="166"/>
      <c r="T97" s="164"/>
      <c r="U97" s="167"/>
      <c r="V97" s="164"/>
      <c r="W97" s="164"/>
      <c r="X97" s="168"/>
      <c r="Y97" s="14">
        <f t="shared" si="7"/>
        <v>0</v>
      </c>
      <c r="Z97" s="69">
        <f t="shared" si="2"/>
        <v>0</v>
      </c>
      <c r="AA97" s="53">
        <f t="shared" si="8"/>
        <v>0</v>
      </c>
    </row>
    <row r="98" spans="1:27" ht="15" customHeight="1" x14ac:dyDescent="0.3">
      <c r="A98" s="68">
        <f t="shared" si="3"/>
        <v>88</v>
      </c>
      <c r="B98" s="69">
        <f t="shared" si="0"/>
        <v>0</v>
      </c>
      <c r="C98" s="170"/>
      <c r="D98" s="164"/>
      <c r="E98" s="164"/>
      <c r="F98" s="165"/>
      <c r="G98" s="166"/>
      <c r="H98" s="164"/>
      <c r="I98" s="164"/>
      <c r="J98" s="170"/>
      <c r="K98" s="167"/>
      <c r="L98" s="171">
        <f t="shared" si="6"/>
        <v>0</v>
      </c>
      <c r="M98" s="164"/>
      <c r="N98" s="165"/>
      <c r="O98" s="172"/>
      <c r="P98" s="170"/>
      <c r="Q98" s="170"/>
      <c r="R98" s="173"/>
      <c r="S98" s="166"/>
      <c r="T98" s="164"/>
      <c r="U98" s="167"/>
      <c r="V98" s="164"/>
      <c r="W98" s="164"/>
      <c r="X98" s="168"/>
      <c r="Y98" s="14">
        <f t="shared" si="7"/>
        <v>0</v>
      </c>
      <c r="Z98" s="69">
        <f t="shared" si="2"/>
        <v>0</v>
      </c>
      <c r="AA98" s="53">
        <f t="shared" si="8"/>
        <v>0</v>
      </c>
    </row>
    <row r="99" spans="1:27" ht="15" customHeight="1" x14ac:dyDescent="0.3">
      <c r="A99" s="68">
        <f t="shared" si="3"/>
        <v>89</v>
      </c>
      <c r="B99" s="69">
        <f t="shared" si="0"/>
        <v>0</v>
      </c>
      <c r="C99" s="170"/>
      <c r="D99" s="164"/>
      <c r="E99" s="164"/>
      <c r="F99" s="165"/>
      <c r="G99" s="166"/>
      <c r="H99" s="164"/>
      <c r="I99" s="164"/>
      <c r="J99" s="170"/>
      <c r="K99" s="167"/>
      <c r="L99" s="171">
        <f t="shared" si="6"/>
        <v>0</v>
      </c>
      <c r="M99" s="164"/>
      <c r="N99" s="165"/>
      <c r="O99" s="172"/>
      <c r="P99" s="170"/>
      <c r="Q99" s="170"/>
      <c r="R99" s="173"/>
      <c r="S99" s="166"/>
      <c r="T99" s="164"/>
      <c r="U99" s="167"/>
      <c r="V99" s="164"/>
      <c r="W99" s="164"/>
      <c r="X99" s="168"/>
      <c r="Y99" s="14">
        <f t="shared" si="7"/>
        <v>0</v>
      </c>
      <c r="Z99" s="69">
        <f t="shared" si="2"/>
        <v>0</v>
      </c>
      <c r="AA99" s="53">
        <f t="shared" si="8"/>
        <v>0</v>
      </c>
    </row>
    <row r="100" spans="1:27" ht="15" customHeight="1" x14ac:dyDescent="0.3">
      <c r="A100" s="68">
        <f t="shared" si="3"/>
        <v>90</v>
      </c>
      <c r="B100" s="69">
        <f t="shared" si="0"/>
        <v>0</v>
      </c>
      <c r="C100" s="170"/>
      <c r="D100" s="164"/>
      <c r="E100" s="164"/>
      <c r="F100" s="165"/>
      <c r="G100" s="166"/>
      <c r="H100" s="164"/>
      <c r="I100" s="164"/>
      <c r="J100" s="170"/>
      <c r="K100" s="167"/>
      <c r="L100" s="171">
        <f t="shared" si="6"/>
        <v>0</v>
      </c>
      <c r="M100" s="164"/>
      <c r="N100" s="165"/>
      <c r="O100" s="172"/>
      <c r="P100" s="170"/>
      <c r="Q100" s="170"/>
      <c r="R100" s="173"/>
      <c r="S100" s="166"/>
      <c r="T100" s="164"/>
      <c r="U100" s="167"/>
      <c r="V100" s="164"/>
      <c r="W100" s="164"/>
      <c r="X100" s="168"/>
      <c r="Y100" s="14">
        <f t="shared" si="7"/>
        <v>0</v>
      </c>
      <c r="Z100" s="69">
        <f t="shared" si="2"/>
        <v>0</v>
      </c>
      <c r="AA100" s="53">
        <f t="shared" si="8"/>
        <v>0</v>
      </c>
    </row>
    <row r="101" spans="1:27" ht="15" customHeight="1" x14ac:dyDescent="0.3">
      <c r="A101" s="68">
        <f t="shared" si="3"/>
        <v>91</v>
      </c>
      <c r="B101" s="69">
        <f t="shared" si="0"/>
        <v>0</v>
      </c>
      <c r="C101" s="170"/>
      <c r="D101" s="164"/>
      <c r="E101" s="164"/>
      <c r="F101" s="165"/>
      <c r="G101" s="166"/>
      <c r="H101" s="164"/>
      <c r="I101" s="164"/>
      <c r="J101" s="170"/>
      <c r="K101" s="167"/>
      <c r="L101" s="171">
        <f t="shared" si="6"/>
        <v>0</v>
      </c>
      <c r="M101" s="164"/>
      <c r="N101" s="165"/>
      <c r="O101" s="172"/>
      <c r="P101" s="170"/>
      <c r="Q101" s="170"/>
      <c r="R101" s="173"/>
      <c r="S101" s="166"/>
      <c r="T101" s="164"/>
      <c r="U101" s="167"/>
      <c r="V101" s="164"/>
      <c r="W101" s="164"/>
      <c r="X101" s="168"/>
      <c r="Y101" s="14">
        <f t="shared" si="7"/>
        <v>0</v>
      </c>
      <c r="Z101" s="69">
        <f t="shared" si="2"/>
        <v>0</v>
      </c>
      <c r="AA101" s="53">
        <f t="shared" si="8"/>
        <v>0</v>
      </c>
    </row>
    <row r="102" spans="1:27" ht="15" customHeight="1" x14ac:dyDescent="0.3">
      <c r="A102" s="68">
        <f t="shared" si="3"/>
        <v>92</v>
      </c>
      <c r="B102" s="69">
        <f t="shared" si="0"/>
        <v>0</v>
      </c>
      <c r="C102" s="170"/>
      <c r="D102" s="164"/>
      <c r="E102" s="164"/>
      <c r="F102" s="165"/>
      <c r="G102" s="166"/>
      <c r="H102" s="164"/>
      <c r="I102" s="164"/>
      <c r="J102" s="170"/>
      <c r="K102" s="167"/>
      <c r="L102" s="171">
        <f t="shared" si="6"/>
        <v>0</v>
      </c>
      <c r="M102" s="164"/>
      <c r="N102" s="165"/>
      <c r="O102" s="172"/>
      <c r="P102" s="170"/>
      <c r="Q102" s="170"/>
      <c r="R102" s="173"/>
      <c r="S102" s="166"/>
      <c r="T102" s="164"/>
      <c r="U102" s="167"/>
      <c r="V102" s="164"/>
      <c r="W102" s="164"/>
      <c r="X102" s="168"/>
      <c r="Y102" s="14">
        <f t="shared" si="7"/>
        <v>0</v>
      </c>
      <c r="Z102" s="69">
        <f t="shared" si="2"/>
        <v>0</v>
      </c>
      <c r="AA102" s="53">
        <f t="shared" si="8"/>
        <v>0</v>
      </c>
    </row>
    <row r="103" spans="1:27" ht="15" customHeight="1" x14ac:dyDescent="0.3">
      <c r="A103" s="68">
        <f t="shared" si="3"/>
        <v>93</v>
      </c>
      <c r="B103" s="69">
        <f t="shared" si="0"/>
        <v>0</v>
      </c>
      <c r="C103" s="170"/>
      <c r="D103" s="164"/>
      <c r="E103" s="164"/>
      <c r="F103" s="165"/>
      <c r="G103" s="166"/>
      <c r="H103" s="164"/>
      <c r="I103" s="164"/>
      <c r="J103" s="170"/>
      <c r="K103" s="167"/>
      <c r="L103" s="171">
        <f t="shared" si="6"/>
        <v>0</v>
      </c>
      <c r="M103" s="164"/>
      <c r="N103" s="165"/>
      <c r="O103" s="172"/>
      <c r="P103" s="170"/>
      <c r="Q103" s="170"/>
      <c r="R103" s="173"/>
      <c r="S103" s="166"/>
      <c r="T103" s="164"/>
      <c r="U103" s="167"/>
      <c r="V103" s="164"/>
      <c r="W103" s="164"/>
      <c r="X103" s="168"/>
      <c r="Y103" s="14">
        <f t="shared" si="7"/>
        <v>0</v>
      </c>
      <c r="Z103" s="69">
        <f t="shared" si="2"/>
        <v>0</v>
      </c>
      <c r="AA103" s="53">
        <f t="shared" si="8"/>
        <v>0</v>
      </c>
    </row>
    <row r="104" spans="1:27" ht="15" customHeight="1" x14ac:dyDescent="0.3">
      <c r="A104" s="68">
        <f t="shared" si="3"/>
        <v>94</v>
      </c>
      <c r="B104" s="69">
        <f t="shared" si="0"/>
        <v>0</v>
      </c>
      <c r="C104" s="170"/>
      <c r="D104" s="164"/>
      <c r="E104" s="164"/>
      <c r="F104" s="165"/>
      <c r="G104" s="166"/>
      <c r="H104" s="164"/>
      <c r="I104" s="164"/>
      <c r="J104" s="170"/>
      <c r="K104" s="167"/>
      <c r="L104" s="171">
        <f t="shared" si="6"/>
        <v>0</v>
      </c>
      <c r="M104" s="164"/>
      <c r="N104" s="165"/>
      <c r="O104" s="172"/>
      <c r="P104" s="170"/>
      <c r="Q104" s="170"/>
      <c r="R104" s="173"/>
      <c r="S104" s="166"/>
      <c r="T104" s="164"/>
      <c r="U104" s="167"/>
      <c r="V104" s="164"/>
      <c r="W104" s="164"/>
      <c r="X104" s="168"/>
      <c r="Y104" s="14">
        <f t="shared" si="7"/>
        <v>0</v>
      </c>
      <c r="Z104" s="69">
        <f t="shared" si="2"/>
        <v>0</v>
      </c>
      <c r="AA104" s="53">
        <f t="shared" si="8"/>
        <v>0</v>
      </c>
    </row>
    <row r="105" spans="1:27" ht="15" customHeight="1" x14ac:dyDescent="0.3">
      <c r="A105" s="68">
        <f t="shared" si="3"/>
        <v>95</v>
      </c>
      <c r="B105" s="69">
        <f t="shared" si="0"/>
        <v>0</v>
      </c>
      <c r="C105" s="170"/>
      <c r="D105" s="164"/>
      <c r="E105" s="164"/>
      <c r="F105" s="165"/>
      <c r="G105" s="166"/>
      <c r="H105" s="164"/>
      <c r="I105" s="164"/>
      <c r="J105" s="170"/>
      <c r="K105" s="167"/>
      <c r="L105" s="171">
        <f t="shared" si="6"/>
        <v>0</v>
      </c>
      <c r="M105" s="164"/>
      <c r="N105" s="165"/>
      <c r="O105" s="172"/>
      <c r="P105" s="170"/>
      <c r="Q105" s="170"/>
      <c r="R105" s="173"/>
      <c r="S105" s="166"/>
      <c r="T105" s="164"/>
      <c r="U105" s="167"/>
      <c r="V105" s="164"/>
      <c r="W105" s="164"/>
      <c r="X105" s="168"/>
      <c r="Y105" s="14">
        <f t="shared" si="7"/>
        <v>0</v>
      </c>
      <c r="Z105" s="69">
        <f t="shared" si="2"/>
        <v>0</v>
      </c>
      <c r="AA105" s="53">
        <f t="shared" si="8"/>
        <v>0</v>
      </c>
    </row>
    <row r="106" spans="1:27" ht="15" customHeight="1" x14ac:dyDescent="0.3">
      <c r="A106" s="68">
        <f t="shared" si="3"/>
        <v>96</v>
      </c>
      <c r="B106" s="69">
        <f t="shared" si="0"/>
        <v>0</v>
      </c>
      <c r="C106" s="170"/>
      <c r="D106" s="164"/>
      <c r="E106" s="164"/>
      <c r="F106" s="165"/>
      <c r="G106" s="166"/>
      <c r="H106" s="164"/>
      <c r="I106" s="164"/>
      <c r="J106" s="170"/>
      <c r="K106" s="167"/>
      <c r="L106" s="171">
        <f t="shared" si="6"/>
        <v>0</v>
      </c>
      <c r="M106" s="164"/>
      <c r="N106" s="165"/>
      <c r="O106" s="172"/>
      <c r="P106" s="170"/>
      <c r="Q106" s="170"/>
      <c r="R106" s="173"/>
      <c r="S106" s="166"/>
      <c r="T106" s="164"/>
      <c r="U106" s="167"/>
      <c r="V106" s="164"/>
      <c r="W106" s="164"/>
      <c r="X106" s="168"/>
      <c r="Y106" s="14">
        <f t="shared" si="7"/>
        <v>0</v>
      </c>
      <c r="Z106" s="69">
        <f t="shared" si="2"/>
        <v>0</v>
      </c>
      <c r="AA106" s="53">
        <f t="shared" si="8"/>
        <v>0</v>
      </c>
    </row>
    <row r="107" spans="1:27" ht="15" customHeight="1" x14ac:dyDescent="0.3">
      <c r="A107" s="68">
        <f t="shared" si="3"/>
        <v>97</v>
      </c>
      <c r="B107" s="69">
        <f t="shared" si="0"/>
        <v>0</v>
      </c>
      <c r="C107" s="170"/>
      <c r="D107" s="164"/>
      <c r="E107" s="164"/>
      <c r="F107" s="165"/>
      <c r="G107" s="166"/>
      <c r="H107" s="164"/>
      <c r="I107" s="164"/>
      <c r="J107" s="170"/>
      <c r="K107" s="167"/>
      <c r="L107" s="171">
        <f t="shared" si="6"/>
        <v>0</v>
      </c>
      <c r="M107" s="164"/>
      <c r="N107" s="165"/>
      <c r="O107" s="172"/>
      <c r="P107" s="170"/>
      <c r="Q107" s="170"/>
      <c r="R107" s="173"/>
      <c r="S107" s="166"/>
      <c r="T107" s="164"/>
      <c r="U107" s="167"/>
      <c r="V107" s="164"/>
      <c r="W107" s="164"/>
      <c r="X107" s="168"/>
      <c r="Y107" s="14">
        <f t="shared" si="7"/>
        <v>0</v>
      </c>
      <c r="Z107" s="69">
        <f t="shared" si="2"/>
        <v>0</v>
      </c>
      <c r="AA107" s="53">
        <f t="shared" si="8"/>
        <v>0</v>
      </c>
    </row>
    <row r="108" spans="1:27" ht="15" customHeight="1" x14ac:dyDescent="0.3">
      <c r="A108" s="68">
        <f t="shared" si="3"/>
        <v>98</v>
      </c>
      <c r="B108" s="69">
        <f t="shared" si="0"/>
        <v>0</v>
      </c>
      <c r="C108" s="170"/>
      <c r="D108" s="164"/>
      <c r="E108" s="164"/>
      <c r="F108" s="165"/>
      <c r="G108" s="166"/>
      <c r="H108" s="164"/>
      <c r="I108" s="164"/>
      <c r="J108" s="170"/>
      <c r="K108" s="167"/>
      <c r="L108" s="171">
        <f t="shared" si="6"/>
        <v>0</v>
      </c>
      <c r="M108" s="164"/>
      <c r="N108" s="165"/>
      <c r="O108" s="172"/>
      <c r="P108" s="170"/>
      <c r="Q108" s="170"/>
      <c r="R108" s="173"/>
      <c r="S108" s="166"/>
      <c r="T108" s="164"/>
      <c r="U108" s="167"/>
      <c r="V108" s="164"/>
      <c r="W108" s="164"/>
      <c r="X108" s="168"/>
      <c r="Y108" s="14">
        <f t="shared" si="7"/>
        <v>0</v>
      </c>
      <c r="Z108" s="69">
        <f t="shared" si="2"/>
        <v>0</v>
      </c>
      <c r="AA108" s="53">
        <f t="shared" si="8"/>
        <v>0</v>
      </c>
    </row>
    <row r="109" spans="1:27" ht="15" customHeight="1" x14ac:dyDescent="0.3">
      <c r="A109" s="68">
        <f t="shared" si="3"/>
        <v>99</v>
      </c>
      <c r="B109" s="69">
        <f t="shared" si="0"/>
        <v>0</v>
      </c>
      <c r="C109" s="170"/>
      <c r="D109" s="170"/>
      <c r="E109" s="170"/>
      <c r="F109" s="174"/>
      <c r="G109" s="172"/>
      <c r="H109" s="170"/>
      <c r="I109" s="170"/>
      <c r="J109" s="170"/>
      <c r="K109" s="173"/>
      <c r="L109" s="171">
        <f t="shared" si="6"/>
        <v>0</v>
      </c>
      <c r="M109" s="170"/>
      <c r="N109" s="174"/>
      <c r="O109" s="172"/>
      <c r="P109" s="170"/>
      <c r="Q109" s="170"/>
      <c r="R109" s="173"/>
      <c r="S109" s="172"/>
      <c r="T109" s="170"/>
      <c r="U109" s="173"/>
      <c r="V109" s="170"/>
      <c r="W109" s="170"/>
      <c r="X109" s="175"/>
      <c r="Y109" s="14">
        <f t="shared" si="7"/>
        <v>0</v>
      </c>
      <c r="Z109" s="69">
        <f t="shared" si="2"/>
        <v>0</v>
      </c>
      <c r="AA109" s="53">
        <f t="shared" si="8"/>
        <v>0</v>
      </c>
    </row>
    <row r="110" spans="1:27" ht="15" customHeight="1" x14ac:dyDescent="0.3">
      <c r="A110" s="68">
        <f t="shared" si="3"/>
        <v>100</v>
      </c>
      <c r="B110" s="69">
        <f t="shared" si="0"/>
        <v>0</v>
      </c>
      <c r="C110" s="170"/>
      <c r="D110" s="170"/>
      <c r="E110" s="170"/>
      <c r="F110" s="174"/>
      <c r="G110" s="172"/>
      <c r="H110" s="170"/>
      <c r="I110" s="170"/>
      <c r="J110" s="170"/>
      <c r="K110" s="173"/>
      <c r="L110" s="171">
        <f t="shared" si="6"/>
        <v>0</v>
      </c>
      <c r="M110" s="170"/>
      <c r="N110" s="174"/>
      <c r="O110" s="172"/>
      <c r="P110" s="170"/>
      <c r="Q110" s="170"/>
      <c r="R110" s="173"/>
      <c r="S110" s="172"/>
      <c r="T110" s="170"/>
      <c r="U110" s="173"/>
      <c r="V110" s="170"/>
      <c r="W110" s="170"/>
      <c r="X110" s="175"/>
      <c r="Y110" s="14">
        <f t="shared" si="7"/>
        <v>0</v>
      </c>
      <c r="Z110" s="69">
        <f t="shared" si="2"/>
        <v>0</v>
      </c>
      <c r="AA110" s="53">
        <f t="shared" si="8"/>
        <v>0</v>
      </c>
    </row>
    <row r="111" spans="1:27" ht="15" customHeight="1" x14ac:dyDescent="0.3">
      <c r="A111" s="68">
        <f t="shared" si="3"/>
        <v>101</v>
      </c>
      <c r="B111" s="69">
        <f t="shared" si="0"/>
        <v>0</v>
      </c>
      <c r="C111" s="170"/>
      <c r="D111" s="170"/>
      <c r="E111" s="170"/>
      <c r="F111" s="174"/>
      <c r="G111" s="172"/>
      <c r="H111" s="170"/>
      <c r="I111" s="170"/>
      <c r="J111" s="170"/>
      <c r="K111" s="173"/>
      <c r="L111" s="171">
        <f t="shared" si="6"/>
        <v>0</v>
      </c>
      <c r="M111" s="170"/>
      <c r="N111" s="174"/>
      <c r="O111" s="172"/>
      <c r="P111" s="170"/>
      <c r="Q111" s="170"/>
      <c r="R111" s="173"/>
      <c r="S111" s="172"/>
      <c r="T111" s="170"/>
      <c r="U111" s="173"/>
      <c r="V111" s="170"/>
      <c r="W111" s="170"/>
      <c r="X111" s="175"/>
      <c r="Y111" s="14">
        <f t="shared" si="7"/>
        <v>0</v>
      </c>
      <c r="Z111" s="69">
        <f t="shared" si="2"/>
        <v>0</v>
      </c>
      <c r="AA111" s="53">
        <f t="shared" si="8"/>
        <v>0</v>
      </c>
    </row>
    <row r="112" spans="1:27" ht="15" customHeight="1" x14ac:dyDescent="0.3">
      <c r="A112" s="68">
        <f t="shared" si="3"/>
        <v>102</v>
      </c>
      <c r="B112" s="69">
        <f t="shared" si="0"/>
        <v>0</v>
      </c>
      <c r="C112" s="164"/>
      <c r="D112" s="164"/>
      <c r="E112" s="164"/>
      <c r="F112" s="165"/>
      <c r="G112" s="166"/>
      <c r="H112" s="164"/>
      <c r="I112" s="164"/>
      <c r="J112" s="164"/>
      <c r="K112" s="167"/>
      <c r="L112" s="171">
        <f t="shared" si="6"/>
        <v>0</v>
      </c>
      <c r="M112" s="170"/>
      <c r="N112" s="174"/>
      <c r="O112" s="172"/>
      <c r="P112" s="170"/>
      <c r="Q112" s="170"/>
      <c r="R112" s="173"/>
      <c r="S112" s="172"/>
      <c r="T112" s="170"/>
      <c r="U112" s="173"/>
      <c r="V112" s="170"/>
      <c r="W112" s="170"/>
      <c r="X112" s="175"/>
      <c r="Y112" s="14">
        <f t="shared" si="7"/>
        <v>0</v>
      </c>
      <c r="Z112" s="69">
        <f t="shared" si="2"/>
        <v>0</v>
      </c>
      <c r="AA112" s="53">
        <f t="shared" si="8"/>
        <v>0</v>
      </c>
    </row>
    <row r="113" spans="1:27" ht="15" customHeight="1" x14ac:dyDescent="0.3">
      <c r="A113" s="68">
        <f t="shared" si="3"/>
        <v>103</v>
      </c>
      <c r="B113" s="69">
        <f t="shared" si="0"/>
        <v>0</v>
      </c>
      <c r="C113" s="170"/>
      <c r="D113" s="164"/>
      <c r="E113" s="164"/>
      <c r="F113" s="165"/>
      <c r="G113" s="166"/>
      <c r="H113" s="164"/>
      <c r="I113" s="164"/>
      <c r="J113" s="170"/>
      <c r="K113" s="167"/>
      <c r="L113" s="171">
        <f t="shared" si="6"/>
        <v>0</v>
      </c>
      <c r="M113" s="164"/>
      <c r="N113" s="165"/>
      <c r="O113" s="172"/>
      <c r="P113" s="170"/>
      <c r="Q113" s="170"/>
      <c r="R113" s="173"/>
      <c r="S113" s="166"/>
      <c r="T113" s="164"/>
      <c r="U113" s="167"/>
      <c r="V113" s="164"/>
      <c r="W113" s="164"/>
      <c r="X113" s="168"/>
      <c r="Y113" s="14">
        <f t="shared" si="7"/>
        <v>0</v>
      </c>
      <c r="Z113" s="69">
        <f t="shared" si="2"/>
        <v>0</v>
      </c>
      <c r="AA113" s="53">
        <f t="shared" si="8"/>
        <v>0</v>
      </c>
    </row>
    <row r="114" spans="1:27" ht="15" customHeight="1" x14ac:dyDescent="0.3">
      <c r="A114" s="68">
        <f t="shared" si="3"/>
        <v>104</v>
      </c>
      <c r="B114" s="69">
        <f t="shared" si="0"/>
        <v>0</v>
      </c>
      <c r="C114" s="170"/>
      <c r="D114" s="164"/>
      <c r="E114" s="164"/>
      <c r="F114" s="165"/>
      <c r="G114" s="166"/>
      <c r="H114" s="164"/>
      <c r="I114" s="164"/>
      <c r="J114" s="170"/>
      <c r="K114" s="167"/>
      <c r="L114" s="171">
        <f t="shared" si="6"/>
        <v>0</v>
      </c>
      <c r="M114" s="164"/>
      <c r="N114" s="165"/>
      <c r="O114" s="172"/>
      <c r="P114" s="170"/>
      <c r="Q114" s="170"/>
      <c r="R114" s="173"/>
      <c r="S114" s="166"/>
      <c r="T114" s="164"/>
      <c r="U114" s="167"/>
      <c r="V114" s="164"/>
      <c r="W114" s="164"/>
      <c r="X114" s="168"/>
      <c r="Y114" s="14">
        <f t="shared" si="7"/>
        <v>0</v>
      </c>
      <c r="Z114" s="69">
        <f t="shared" si="2"/>
        <v>0</v>
      </c>
      <c r="AA114" s="53">
        <f t="shared" si="8"/>
        <v>0</v>
      </c>
    </row>
    <row r="115" spans="1:27" ht="15" customHeight="1" x14ac:dyDescent="0.3">
      <c r="A115" s="68">
        <f t="shared" si="3"/>
        <v>105</v>
      </c>
      <c r="B115" s="69">
        <f t="shared" si="0"/>
        <v>0</v>
      </c>
      <c r="C115" s="170"/>
      <c r="D115" s="164"/>
      <c r="E115" s="164"/>
      <c r="F115" s="165"/>
      <c r="G115" s="166"/>
      <c r="H115" s="164"/>
      <c r="I115" s="164"/>
      <c r="J115" s="170"/>
      <c r="K115" s="167"/>
      <c r="L115" s="171">
        <f t="shared" si="6"/>
        <v>0</v>
      </c>
      <c r="M115" s="164"/>
      <c r="N115" s="165"/>
      <c r="O115" s="172"/>
      <c r="P115" s="170"/>
      <c r="Q115" s="170"/>
      <c r="R115" s="173"/>
      <c r="S115" s="166"/>
      <c r="T115" s="164"/>
      <c r="U115" s="167"/>
      <c r="V115" s="164"/>
      <c r="W115" s="164"/>
      <c r="X115" s="168"/>
      <c r="Y115" s="14">
        <f t="shared" si="7"/>
        <v>0</v>
      </c>
      <c r="Z115" s="69">
        <f t="shared" si="2"/>
        <v>0</v>
      </c>
      <c r="AA115" s="53">
        <f t="shared" si="8"/>
        <v>0</v>
      </c>
    </row>
    <row r="116" spans="1:27" ht="15" customHeight="1" x14ac:dyDescent="0.3">
      <c r="A116" s="68">
        <f t="shared" si="3"/>
        <v>106</v>
      </c>
      <c r="B116" s="69">
        <f t="shared" si="0"/>
        <v>0</v>
      </c>
      <c r="C116" s="170"/>
      <c r="D116" s="164"/>
      <c r="E116" s="164"/>
      <c r="F116" s="165"/>
      <c r="G116" s="166"/>
      <c r="H116" s="164"/>
      <c r="I116" s="164"/>
      <c r="J116" s="170"/>
      <c r="K116" s="167"/>
      <c r="L116" s="171">
        <f t="shared" si="6"/>
        <v>0</v>
      </c>
      <c r="M116" s="164"/>
      <c r="N116" s="165"/>
      <c r="O116" s="172"/>
      <c r="P116" s="170"/>
      <c r="Q116" s="170"/>
      <c r="R116" s="173"/>
      <c r="S116" s="166"/>
      <c r="T116" s="164"/>
      <c r="U116" s="167"/>
      <c r="V116" s="164"/>
      <c r="W116" s="164"/>
      <c r="X116" s="168"/>
      <c r="Y116" s="14">
        <f t="shared" si="7"/>
        <v>0</v>
      </c>
      <c r="Z116" s="69">
        <f t="shared" si="2"/>
        <v>0</v>
      </c>
      <c r="AA116" s="53">
        <f t="shared" si="8"/>
        <v>0</v>
      </c>
    </row>
    <row r="117" spans="1:27" ht="15" customHeight="1" x14ac:dyDescent="0.3">
      <c r="A117" s="68">
        <f t="shared" si="3"/>
        <v>107</v>
      </c>
      <c r="B117" s="69">
        <f t="shared" si="0"/>
        <v>0</v>
      </c>
      <c r="C117" s="170"/>
      <c r="D117" s="164"/>
      <c r="E117" s="164"/>
      <c r="F117" s="165"/>
      <c r="G117" s="166"/>
      <c r="H117" s="164"/>
      <c r="I117" s="164"/>
      <c r="J117" s="170"/>
      <c r="K117" s="167"/>
      <c r="L117" s="171">
        <f t="shared" si="6"/>
        <v>0</v>
      </c>
      <c r="M117" s="164"/>
      <c r="N117" s="165"/>
      <c r="O117" s="172"/>
      <c r="P117" s="170"/>
      <c r="Q117" s="170"/>
      <c r="R117" s="173"/>
      <c r="S117" s="166"/>
      <c r="T117" s="164"/>
      <c r="U117" s="167"/>
      <c r="V117" s="164"/>
      <c r="W117" s="164"/>
      <c r="X117" s="168"/>
      <c r="Y117" s="14">
        <f t="shared" si="7"/>
        <v>0</v>
      </c>
      <c r="Z117" s="69">
        <f t="shared" si="2"/>
        <v>0</v>
      </c>
      <c r="AA117" s="53">
        <f t="shared" si="8"/>
        <v>0</v>
      </c>
    </row>
    <row r="118" spans="1:27" ht="15" customHeight="1" x14ac:dyDescent="0.3">
      <c r="A118" s="68">
        <f t="shared" si="3"/>
        <v>108</v>
      </c>
      <c r="B118" s="69">
        <f t="shared" si="0"/>
        <v>0</v>
      </c>
      <c r="C118" s="170"/>
      <c r="D118" s="164"/>
      <c r="E118" s="164"/>
      <c r="F118" s="165"/>
      <c r="G118" s="166"/>
      <c r="H118" s="164"/>
      <c r="I118" s="164"/>
      <c r="J118" s="170"/>
      <c r="K118" s="167"/>
      <c r="L118" s="171">
        <f t="shared" si="6"/>
        <v>0</v>
      </c>
      <c r="M118" s="164"/>
      <c r="N118" s="165"/>
      <c r="O118" s="172"/>
      <c r="P118" s="170"/>
      <c r="Q118" s="170"/>
      <c r="R118" s="173"/>
      <c r="S118" s="166"/>
      <c r="T118" s="164"/>
      <c r="U118" s="167"/>
      <c r="V118" s="164"/>
      <c r="W118" s="164"/>
      <c r="X118" s="168"/>
      <c r="Y118" s="14">
        <f t="shared" si="7"/>
        <v>0</v>
      </c>
      <c r="Z118" s="69">
        <f t="shared" si="2"/>
        <v>0</v>
      </c>
      <c r="AA118" s="53">
        <f t="shared" si="8"/>
        <v>0</v>
      </c>
    </row>
    <row r="119" spans="1:27" ht="15" customHeight="1" x14ac:dyDescent="0.3">
      <c r="A119" s="68">
        <f t="shared" si="3"/>
        <v>109</v>
      </c>
      <c r="B119" s="69">
        <f t="shared" si="0"/>
        <v>0</v>
      </c>
      <c r="C119" s="170"/>
      <c r="D119" s="164"/>
      <c r="E119" s="164"/>
      <c r="F119" s="165"/>
      <c r="G119" s="166"/>
      <c r="H119" s="164"/>
      <c r="I119" s="164"/>
      <c r="J119" s="170"/>
      <c r="K119" s="167"/>
      <c r="L119" s="171">
        <f t="shared" si="6"/>
        <v>0</v>
      </c>
      <c r="M119" s="164"/>
      <c r="N119" s="165"/>
      <c r="O119" s="172"/>
      <c r="P119" s="170"/>
      <c r="Q119" s="170"/>
      <c r="R119" s="173"/>
      <c r="S119" s="166"/>
      <c r="T119" s="164"/>
      <c r="U119" s="167"/>
      <c r="V119" s="164"/>
      <c r="W119" s="164"/>
      <c r="X119" s="168"/>
      <c r="Y119" s="14">
        <f t="shared" si="7"/>
        <v>0</v>
      </c>
      <c r="Z119" s="69">
        <f t="shared" si="2"/>
        <v>0</v>
      </c>
      <c r="AA119" s="53">
        <f t="shared" si="8"/>
        <v>0</v>
      </c>
    </row>
    <row r="120" spans="1:27" ht="15" customHeight="1" x14ac:dyDescent="0.3">
      <c r="A120" s="68">
        <f t="shared" si="3"/>
        <v>110</v>
      </c>
      <c r="B120" s="69">
        <f t="shared" si="0"/>
        <v>0</v>
      </c>
      <c r="C120" s="170"/>
      <c r="D120" s="164"/>
      <c r="E120" s="164"/>
      <c r="F120" s="165"/>
      <c r="G120" s="166"/>
      <c r="H120" s="164"/>
      <c r="I120" s="164"/>
      <c r="J120" s="170"/>
      <c r="K120" s="167"/>
      <c r="L120" s="171">
        <f t="shared" si="6"/>
        <v>0</v>
      </c>
      <c r="M120" s="164"/>
      <c r="N120" s="165"/>
      <c r="O120" s="172"/>
      <c r="P120" s="170"/>
      <c r="Q120" s="170"/>
      <c r="R120" s="173"/>
      <c r="S120" s="166"/>
      <c r="T120" s="164"/>
      <c r="U120" s="167"/>
      <c r="V120" s="164"/>
      <c r="W120" s="164"/>
      <c r="X120" s="168"/>
      <c r="Y120" s="14">
        <f t="shared" si="7"/>
        <v>0</v>
      </c>
      <c r="Z120" s="69">
        <f t="shared" si="2"/>
        <v>0</v>
      </c>
      <c r="AA120" s="53">
        <f t="shared" si="8"/>
        <v>0</v>
      </c>
    </row>
    <row r="121" spans="1:27" ht="15" customHeight="1" x14ac:dyDescent="0.3">
      <c r="A121" s="68">
        <f t="shared" si="3"/>
        <v>111</v>
      </c>
      <c r="B121" s="69">
        <f t="shared" si="0"/>
        <v>0</v>
      </c>
      <c r="C121" s="170"/>
      <c r="D121" s="164"/>
      <c r="E121" s="164"/>
      <c r="F121" s="165"/>
      <c r="G121" s="166"/>
      <c r="H121" s="164"/>
      <c r="I121" s="164"/>
      <c r="J121" s="170"/>
      <c r="K121" s="167"/>
      <c r="L121" s="171">
        <f t="shared" si="6"/>
        <v>0</v>
      </c>
      <c r="M121" s="164"/>
      <c r="N121" s="165"/>
      <c r="O121" s="172"/>
      <c r="P121" s="170"/>
      <c r="Q121" s="170"/>
      <c r="R121" s="173"/>
      <c r="S121" s="166"/>
      <c r="T121" s="164"/>
      <c r="U121" s="167"/>
      <c r="V121" s="164"/>
      <c r="W121" s="164"/>
      <c r="X121" s="168"/>
      <c r="Y121" s="14">
        <f t="shared" si="7"/>
        <v>0</v>
      </c>
      <c r="Z121" s="69">
        <f t="shared" si="2"/>
        <v>0</v>
      </c>
      <c r="AA121" s="53">
        <f t="shared" si="8"/>
        <v>0</v>
      </c>
    </row>
    <row r="122" spans="1:27" ht="15" customHeight="1" x14ac:dyDescent="0.3">
      <c r="A122" s="68">
        <f t="shared" si="3"/>
        <v>112</v>
      </c>
      <c r="B122" s="69">
        <f t="shared" si="0"/>
        <v>0</v>
      </c>
      <c r="C122" s="170"/>
      <c r="D122" s="164"/>
      <c r="E122" s="164"/>
      <c r="F122" s="165"/>
      <c r="G122" s="166"/>
      <c r="H122" s="164"/>
      <c r="I122" s="164"/>
      <c r="J122" s="170"/>
      <c r="K122" s="167"/>
      <c r="L122" s="171">
        <f t="shared" si="6"/>
        <v>0</v>
      </c>
      <c r="M122" s="164"/>
      <c r="N122" s="165"/>
      <c r="O122" s="172"/>
      <c r="P122" s="170"/>
      <c r="Q122" s="170"/>
      <c r="R122" s="173"/>
      <c r="S122" s="166"/>
      <c r="T122" s="164"/>
      <c r="U122" s="167"/>
      <c r="V122" s="164"/>
      <c r="W122" s="164"/>
      <c r="X122" s="168"/>
      <c r="Y122" s="14">
        <f t="shared" si="7"/>
        <v>0</v>
      </c>
      <c r="Z122" s="69">
        <f t="shared" si="2"/>
        <v>0</v>
      </c>
      <c r="AA122" s="53">
        <f t="shared" si="8"/>
        <v>0</v>
      </c>
    </row>
    <row r="123" spans="1:27" ht="15" customHeight="1" x14ac:dyDescent="0.3">
      <c r="A123" s="68">
        <f t="shared" si="3"/>
        <v>113</v>
      </c>
      <c r="B123" s="69">
        <f t="shared" si="0"/>
        <v>0</v>
      </c>
      <c r="C123" s="170"/>
      <c r="D123" s="164"/>
      <c r="E123" s="164"/>
      <c r="F123" s="165"/>
      <c r="G123" s="166"/>
      <c r="H123" s="164"/>
      <c r="I123" s="164"/>
      <c r="J123" s="170"/>
      <c r="K123" s="167"/>
      <c r="L123" s="171">
        <f t="shared" si="6"/>
        <v>0</v>
      </c>
      <c r="M123" s="164"/>
      <c r="N123" s="165"/>
      <c r="O123" s="172"/>
      <c r="P123" s="170"/>
      <c r="Q123" s="170"/>
      <c r="R123" s="173"/>
      <c r="S123" s="166"/>
      <c r="T123" s="164"/>
      <c r="U123" s="167"/>
      <c r="V123" s="164"/>
      <c r="W123" s="164"/>
      <c r="X123" s="168"/>
      <c r="Y123" s="14">
        <f t="shared" si="7"/>
        <v>0</v>
      </c>
      <c r="Z123" s="69">
        <f t="shared" si="2"/>
        <v>0</v>
      </c>
      <c r="AA123" s="53">
        <f t="shared" si="8"/>
        <v>0</v>
      </c>
    </row>
    <row r="124" spans="1:27" ht="15" customHeight="1" x14ac:dyDescent="0.3">
      <c r="A124" s="68">
        <f t="shared" si="3"/>
        <v>114</v>
      </c>
      <c r="B124" s="69">
        <f t="shared" si="0"/>
        <v>0</v>
      </c>
      <c r="C124" s="170"/>
      <c r="D124" s="164"/>
      <c r="E124" s="164"/>
      <c r="F124" s="165"/>
      <c r="G124" s="166"/>
      <c r="H124" s="164"/>
      <c r="I124" s="164"/>
      <c r="J124" s="170"/>
      <c r="K124" s="167"/>
      <c r="L124" s="171">
        <f t="shared" si="6"/>
        <v>0</v>
      </c>
      <c r="M124" s="164"/>
      <c r="N124" s="165"/>
      <c r="O124" s="172"/>
      <c r="P124" s="170"/>
      <c r="Q124" s="170"/>
      <c r="R124" s="173"/>
      <c r="S124" s="166"/>
      <c r="T124" s="164"/>
      <c r="U124" s="167"/>
      <c r="V124" s="164"/>
      <c r="W124" s="164"/>
      <c r="X124" s="168"/>
      <c r="Y124" s="14">
        <f t="shared" si="7"/>
        <v>0</v>
      </c>
      <c r="Z124" s="69">
        <f t="shared" si="2"/>
        <v>0</v>
      </c>
      <c r="AA124" s="53">
        <f t="shared" si="8"/>
        <v>0</v>
      </c>
    </row>
    <row r="125" spans="1:27" ht="15" customHeight="1" x14ac:dyDescent="0.3">
      <c r="A125" s="68">
        <f t="shared" si="3"/>
        <v>115</v>
      </c>
      <c r="B125" s="69">
        <f t="shared" si="0"/>
        <v>0</v>
      </c>
      <c r="C125" s="170"/>
      <c r="D125" s="164"/>
      <c r="E125" s="164"/>
      <c r="F125" s="165"/>
      <c r="G125" s="166"/>
      <c r="H125" s="164"/>
      <c r="I125" s="164"/>
      <c r="J125" s="170"/>
      <c r="K125" s="167"/>
      <c r="L125" s="171">
        <f t="shared" si="6"/>
        <v>0</v>
      </c>
      <c r="M125" s="164"/>
      <c r="N125" s="165"/>
      <c r="O125" s="172"/>
      <c r="P125" s="170"/>
      <c r="Q125" s="170"/>
      <c r="R125" s="173"/>
      <c r="S125" s="166"/>
      <c r="T125" s="164"/>
      <c r="U125" s="167"/>
      <c r="V125" s="164"/>
      <c r="W125" s="164"/>
      <c r="X125" s="168"/>
      <c r="Y125" s="14">
        <f t="shared" si="7"/>
        <v>0</v>
      </c>
      <c r="Z125" s="69">
        <f t="shared" si="2"/>
        <v>0</v>
      </c>
      <c r="AA125" s="53">
        <f t="shared" si="8"/>
        <v>0</v>
      </c>
    </row>
    <row r="126" spans="1:27" ht="15" customHeight="1" x14ac:dyDescent="0.3">
      <c r="A126" s="68">
        <f t="shared" si="3"/>
        <v>116</v>
      </c>
      <c r="B126" s="69">
        <f t="shared" si="0"/>
        <v>0</v>
      </c>
      <c r="C126" s="170"/>
      <c r="D126" s="164"/>
      <c r="E126" s="164"/>
      <c r="F126" s="165"/>
      <c r="G126" s="166"/>
      <c r="H126" s="164"/>
      <c r="I126" s="164"/>
      <c r="J126" s="170"/>
      <c r="K126" s="167"/>
      <c r="L126" s="171">
        <f t="shared" si="6"/>
        <v>0</v>
      </c>
      <c r="M126" s="164"/>
      <c r="N126" s="165"/>
      <c r="O126" s="172"/>
      <c r="P126" s="170"/>
      <c r="Q126" s="170"/>
      <c r="R126" s="173"/>
      <c r="S126" s="166"/>
      <c r="T126" s="164"/>
      <c r="U126" s="167"/>
      <c r="V126" s="164"/>
      <c r="W126" s="164"/>
      <c r="X126" s="168"/>
      <c r="Y126" s="14">
        <f t="shared" si="7"/>
        <v>0</v>
      </c>
      <c r="Z126" s="69">
        <f t="shared" si="2"/>
        <v>0</v>
      </c>
      <c r="AA126" s="53">
        <f t="shared" si="8"/>
        <v>0</v>
      </c>
    </row>
    <row r="127" spans="1:27" ht="15" customHeight="1" x14ac:dyDescent="0.3">
      <c r="A127" s="68">
        <f t="shared" si="3"/>
        <v>117</v>
      </c>
      <c r="B127" s="69">
        <f t="shared" si="0"/>
        <v>0</v>
      </c>
      <c r="C127" s="170"/>
      <c r="D127" s="164"/>
      <c r="E127" s="164"/>
      <c r="F127" s="165"/>
      <c r="G127" s="166"/>
      <c r="H127" s="164"/>
      <c r="I127" s="164"/>
      <c r="J127" s="170"/>
      <c r="K127" s="167"/>
      <c r="L127" s="171">
        <f t="shared" si="6"/>
        <v>0</v>
      </c>
      <c r="M127" s="164"/>
      <c r="N127" s="165"/>
      <c r="O127" s="172"/>
      <c r="P127" s="170"/>
      <c r="Q127" s="170"/>
      <c r="R127" s="173"/>
      <c r="S127" s="166"/>
      <c r="T127" s="164"/>
      <c r="U127" s="167"/>
      <c r="V127" s="164"/>
      <c r="W127" s="164"/>
      <c r="X127" s="168"/>
      <c r="Y127" s="14">
        <f t="shared" si="7"/>
        <v>0</v>
      </c>
      <c r="Z127" s="69">
        <f t="shared" si="2"/>
        <v>0</v>
      </c>
      <c r="AA127" s="53">
        <f t="shared" si="8"/>
        <v>0</v>
      </c>
    </row>
    <row r="128" spans="1:27" ht="15" customHeight="1" x14ac:dyDescent="0.3">
      <c r="A128" s="68">
        <f t="shared" si="3"/>
        <v>118</v>
      </c>
      <c r="B128" s="69">
        <f t="shared" si="0"/>
        <v>0</v>
      </c>
      <c r="C128" s="170"/>
      <c r="D128" s="164"/>
      <c r="E128" s="164"/>
      <c r="F128" s="165"/>
      <c r="G128" s="166"/>
      <c r="H128" s="164"/>
      <c r="I128" s="164"/>
      <c r="J128" s="170"/>
      <c r="K128" s="167"/>
      <c r="L128" s="171">
        <f t="shared" si="6"/>
        <v>0</v>
      </c>
      <c r="M128" s="164"/>
      <c r="N128" s="165"/>
      <c r="O128" s="172"/>
      <c r="P128" s="170"/>
      <c r="Q128" s="170"/>
      <c r="R128" s="173"/>
      <c r="S128" s="166"/>
      <c r="T128" s="164"/>
      <c r="U128" s="167"/>
      <c r="V128" s="164"/>
      <c r="W128" s="164"/>
      <c r="X128" s="168"/>
      <c r="Y128" s="14">
        <f t="shared" si="7"/>
        <v>0</v>
      </c>
      <c r="Z128" s="69">
        <f t="shared" si="2"/>
        <v>0</v>
      </c>
      <c r="AA128" s="53">
        <f t="shared" si="8"/>
        <v>0</v>
      </c>
    </row>
    <row r="129" spans="1:27" ht="15" customHeight="1" x14ac:dyDescent="0.3">
      <c r="A129" s="68">
        <f t="shared" si="3"/>
        <v>119</v>
      </c>
      <c r="B129" s="69">
        <f t="shared" si="0"/>
        <v>0</v>
      </c>
      <c r="C129" s="170"/>
      <c r="D129" s="164"/>
      <c r="E129" s="164"/>
      <c r="F129" s="165"/>
      <c r="G129" s="166"/>
      <c r="H129" s="164"/>
      <c r="I129" s="164"/>
      <c r="J129" s="170"/>
      <c r="K129" s="167"/>
      <c r="L129" s="171">
        <f t="shared" si="6"/>
        <v>0</v>
      </c>
      <c r="M129" s="164"/>
      <c r="N129" s="165"/>
      <c r="O129" s="172"/>
      <c r="P129" s="170"/>
      <c r="Q129" s="170"/>
      <c r="R129" s="173"/>
      <c r="S129" s="166"/>
      <c r="T129" s="164"/>
      <c r="U129" s="167"/>
      <c r="V129" s="164"/>
      <c r="W129" s="164"/>
      <c r="X129" s="168"/>
      <c r="Y129" s="14">
        <f t="shared" si="7"/>
        <v>0</v>
      </c>
      <c r="Z129" s="69">
        <f t="shared" si="2"/>
        <v>0</v>
      </c>
      <c r="AA129" s="53">
        <f t="shared" si="8"/>
        <v>0</v>
      </c>
    </row>
    <row r="130" spans="1:27" ht="15" customHeight="1" x14ac:dyDescent="0.3">
      <c r="A130" s="68">
        <f t="shared" si="3"/>
        <v>120</v>
      </c>
      <c r="B130" s="69">
        <f t="shared" si="0"/>
        <v>0</v>
      </c>
      <c r="C130" s="170"/>
      <c r="D130" s="164"/>
      <c r="E130" s="164"/>
      <c r="F130" s="165"/>
      <c r="G130" s="166"/>
      <c r="H130" s="164"/>
      <c r="I130" s="164"/>
      <c r="J130" s="170"/>
      <c r="K130" s="167"/>
      <c r="L130" s="171">
        <f t="shared" si="6"/>
        <v>0</v>
      </c>
      <c r="M130" s="164"/>
      <c r="N130" s="165"/>
      <c r="O130" s="172"/>
      <c r="P130" s="170"/>
      <c r="Q130" s="170"/>
      <c r="R130" s="173"/>
      <c r="S130" s="166"/>
      <c r="T130" s="164"/>
      <c r="U130" s="167"/>
      <c r="V130" s="164"/>
      <c r="W130" s="164"/>
      <c r="X130" s="168"/>
      <c r="Y130" s="14">
        <f t="shared" si="7"/>
        <v>0</v>
      </c>
      <c r="Z130" s="69">
        <f t="shared" si="2"/>
        <v>0</v>
      </c>
      <c r="AA130" s="53">
        <f t="shared" si="8"/>
        <v>0</v>
      </c>
    </row>
    <row r="131" spans="1:27" ht="15" customHeight="1" x14ac:dyDescent="0.3">
      <c r="A131" s="68">
        <f t="shared" si="3"/>
        <v>121</v>
      </c>
      <c r="B131" s="69">
        <f t="shared" si="0"/>
        <v>0</v>
      </c>
      <c r="C131" s="170"/>
      <c r="D131" s="164"/>
      <c r="E131" s="164"/>
      <c r="F131" s="165"/>
      <c r="G131" s="166"/>
      <c r="H131" s="164"/>
      <c r="I131" s="164"/>
      <c r="J131" s="170"/>
      <c r="K131" s="167"/>
      <c r="L131" s="171">
        <f t="shared" si="6"/>
        <v>0</v>
      </c>
      <c r="M131" s="164"/>
      <c r="N131" s="165"/>
      <c r="O131" s="172"/>
      <c r="P131" s="170"/>
      <c r="Q131" s="170"/>
      <c r="R131" s="173"/>
      <c r="S131" s="166"/>
      <c r="T131" s="164"/>
      <c r="U131" s="167"/>
      <c r="V131" s="164"/>
      <c r="W131" s="164"/>
      <c r="X131" s="168"/>
      <c r="Y131" s="14">
        <f t="shared" si="7"/>
        <v>0</v>
      </c>
      <c r="Z131" s="69">
        <f t="shared" si="2"/>
        <v>0</v>
      </c>
      <c r="AA131" s="53">
        <f t="shared" si="8"/>
        <v>0</v>
      </c>
    </row>
    <row r="132" spans="1:27" ht="15" customHeight="1" x14ac:dyDescent="0.3">
      <c r="A132" s="68">
        <f t="shared" si="3"/>
        <v>122</v>
      </c>
      <c r="B132" s="69">
        <f t="shared" si="0"/>
        <v>0</v>
      </c>
      <c r="C132" s="170"/>
      <c r="D132" s="164"/>
      <c r="E132" s="164"/>
      <c r="F132" s="165"/>
      <c r="G132" s="166"/>
      <c r="H132" s="164"/>
      <c r="I132" s="164"/>
      <c r="J132" s="170"/>
      <c r="K132" s="167"/>
      <c r="L132" s="171">
        <f t="shared" si="6"/>
        <v>0</v>
      </c>
      <c r="M132" s="164"/>
      <c r="N132" s="165"/>
      <c r="O132" s="172"/>
      <c r="P132" s="170"/>
      <c r="Q132" s="170"/>
      <c r="R132" s="173"/>
      <c r="S132" s="166"/>
      <c r="T132" s="164"/>
      <c r="U132" s="167"/>
      <c r="V132" s="164"/>
      <c r="W132" s="164"/>
      <c r="X132" s="168"/>
      <c r="Y132" s="14">
        <f t="shared" si="7"/>
        <v>0</v>
      </c>
      <c r="Z132" s="69">
        <f t="shared" si="2"/>
        <v>0</v>
      </c>
      <c r="AA132" s="53">
        <f t="shared" si="8"/>
        <v>0</v>
      </c>
    </row>
    <row r="133" spans="1:27" ht="15" customHeight="1" x14ac:dyDescent="0.3">
      <c r="A133" s="68">
        <f t="shared" si="3"/>
        <v>123</v>
      </c>
      <c r="B133" s="69">
        <f t="shared" si="0"/>
        <v>0</v>
      </c>
      <c r="C133" s="170"/>
      <c r="D133" s="164"/>
      <c r="E133" s="164"/>
      <c r="F133" s="165"/>
      <c r="G133" s="166"/>
      <c r="H133" s="164"/>
      <c r="I133" s="164"/>
      <c r="J133" s="170"/>
      <c r="K133" s="167"/>
      <c r="L133" s="171">
        <f t="shared" si="6"/>
        <v>0</v>
      </c>
      <c r="M133" s="164"/>
      <c r="N133" s="165"/>
      <c r="O133" s="172"/>
      <c r="P133" s="170"/>
      <c r="Q133" s="170"/>
      <c r="R133" s="173"/>
      <c r="S133" s="166"/>
      <c r="T133" s="164"/>
      <c r="U133" s="167"/>
      <c r="V133" s="164"/>
      <c r="W133" s="164"/>
      <c r="X133" s="168"/>
      <c r="Y133" s="14">
        <f t="shared" si="7"/>
        <v>0</v>
      </c>
      <c r="Z133" s="69">
        <f t="shared" si="2"/>
        <v>0</v>
      </c>
      <c r="AA133" s="53">
        <f t="shared" si="8"/>
        <v>0</v>
      </c>
    </row>
    <row r="134" spans="1:27" ht="15" customHeight="1" x14ac:dyDescent="0.3">
      <c r="A134" s="68">
        <f t="shared" si="3"/>
        <v>124</v>
      </c>
      <c r="B134" s="69">
        <f t="shared" si="0"/>
        <v>0</v>
      </c>
      <c r="C134" s="170"/>
      <c r="D134" s="164"/>
      <c r="E134" s="164"/>
      <c r="F134" s="165"/>
      <c r="G134" s="166"/>
      <c r="H134" s="164"/>
      <c r="I134" s="164"/>
      <c r="J134" s="170"/>
      <c r="K134" s="167"/>
      <c r="L134" s="171">
        <f t="shared" si="6"/>
        <v>0</v>
      </c>
      <c r="M134" s="164"/>
      <c r="N134" s="165"/>
      <c r="O134" s="172"/>
      <c r="P134" s="170"/>
      <c r="Q134" s="170"/>
      <c r="R134" s="173"/>
      <c r="S134" s="166"/>
      <c r="T134" s="164"/>
      <c r="U134" s="167"/>
      <c r="V134" s="164"/>
      <c r="W134" s="164"/>
      <c r="X134" s="168"/>
      <c r="Y134" s="14">
        <f t="shared" si="7"/>
        <v>0</v>
      </c>
      <c r="Z134" s="69">
        <f t="shared" si="2"/>
        <v>0</v>
      </c>
      <c r="AA134" s="53">
        <f t="shared" si="8"/>
        <v>0</v>
      </c>
    </row>
    <row r="135" spans="1:27" ht="15" customHeight="1" x14ac:dyDescent="0.3">
      <c r="A135" s="68">
        <f t="shared" si="3"/>
        <v>125</v>
      </c>
      <c r="B135" s="69">
        <f t="shared" si="0"/>
        <v>0</v>
      </c>
      <c r="C135" s="170"/>
      <c r="D135" s="164"/>
      <c r="E135" s="164"/>
      <c r="F135" s="165"/>
      <c r="G135" s="166"/>
      <c r="H135" s="164"/>
      <c r="I135" s="164"/>
      <c r="J135" s="170"/>
      <c r="K135" s="167"/>
      <c r="L135" s="171">
        <f t="shared" si="6"/>
        <v>0</v>
      </c>
      <c r="M135" s="164"/>
      <c r="N135" s="165"/>
      <c r="O135" s="172"/>
      <c r="P135" s="170"/>
      <c r="Q135" s="170"/>
      <c r="R135" s="173"/>
      <c r="S135" s="166"/>
      <c r="T135" s="164"/>
      <c r="U135" s="167"/>
      <c r="V135" s="164"/>
      <c r="W135" s="164"/>
      <c r="X135" s="168"/>
      <c r="Y135" s="14">
        <f t="shared" si="7"/>
        <v>0</v>
      </c>
      <c r="Z135" s="69">
        <f t="shared" si="2"/>
        <v>0</v>
      </c>
      <c r="AA135" s="53">
        <f t="shared" si="8"/>
        <v>0</v>
      </c>
    </row>
    <row r="136" spans="1:27" ht="15" customHeight="1" x14ac:dyDescent="0.3">
      <c r="A136" s="68">
        <f t="shared" si="3"/>
        <v>126</v>
      </c>
      <c r="B136" s="69">
        <f t="shared" si="0"/>
        <v>0</v>
      </c>
      <c r="C136" s="170"/>
      <c r="D136" s="164"/>
      <c r="E136" s="164"/>
      <c r="F136" s="165"/>
      <c r="G136" s="166"/>
      <c r="H136" s="164"/>
      <c r="I136" s="164"/>
      <c r="J136" s="170"/>
      <c r="K136" s="167"/>
      <c r="L136" s="171">
        <f t="shared" si="6"/>
        <v>0</v>
      </c>
      <c r="M136" s="164"/>
      <c r="N136" s="165"/>
      <c r="O136" s="172"/>
      <c r="P136" s="170"/>
      <c r="Q136" s="170"/>
      <c r="R136" s="173"/>
      <c r="S136" s="166"/>
      <c r="T136" s="164"/>
      <c r="U136" s="167"/>
      <c r="V136" s="164"/>
      <c r="W136" s="164"/>
      <c r="X136" s="168"/>
      <c r="Y136" s="14">
        <f t="shared" si="7"/>
        <v>0</v>
      </c>
      <c r="Z136" s="69">
        <f t="shared" si="2"/>
        <v>0</v>
      </c>
      <c r="AA136" s="53">
        <f t="shared" si="8"/>
        <v>0</v>
      </c>
    </row>
    <row r="137" spans="1:27" ht="15" customHeight="1" x14ac:dyDescent="0.3">
      <c r="A137" s="68">
        <f t="shared" si="3"/>
        <v>127</v>
      </c>
      <c r="B137" s="69">
        <f t="shared" si="0"/>
        <v>0</v>
      </c>
      <c r="C137" s="170"/>
      <c r="D137" s="164"/>
      <c r="E137" s="164"/>
      <c r="F137" s="165"/>
      <c r="G137" s="166"/>
      <c r="H137" s="164"/>
      <c r="I137" s="164"/>
      <c r="J137" s="170"/>
      <c r="K137" s="167"/>
      <c r="L137" s="171">
        <f t="shared" si="6"/>
        <v>0</v>
      </c>
      <c r="M137" s="164"/>
      <c r="N137" s="165"/>
      <c r="O137" s="172"/>
      <c r="P137" s="170"/>
      <c r="Q137" s="170"/>
      <c r="R137" s="173"/>
      <c r="S137" s="166"/>
      <c r="T137" s="164"/>
      <c r="U137" s="167"/>
      <c r="V137" s="164"/>
      <c r="W137" s="164"/>
      <c r="X137" s="168"/>
      <c r="Y137" s="14">
        <f t="shared" si="7"/>
        <v>0</v>
      </c>
      <c r="Z137" s="69">
        <f t="shared" si="2"/>
        <v>0</v>
      </c>
      <c r="AA137" s="53">
        <f t="shared" si="8"/>
        <v>0</v>
      </c>
    </row>
    <row r="138" spans="1:27" ht="15" customHeight="1" x14ac:dyDescent="0.3">
      <c r="A138" s="68">
        <f t="shared" si="3"/>
        <v>128</v>
      </c>
      <c r="B138" s="69">
        <f t="shared" si="0"/>
        <v>0</v>
      </c>
      <c r="C138" s="170"/>
      <c r="D138" s="164"/>
      <c r="E138" s="164"/>
      <c r="F138" s="165"/>
      <c r="G138" s="166"/>
      <c r="H138" s="164"/>
      <c r="I138" s="164"/>
      <c r="J138" s="170"/>
      <c r="K138" s="167"/>
      <c r="L138" s="171">
        <f t="shared" si="6"/>
        <v>0</v>
      </c>
      <c r="M138" s="164"/>
      <c r="N138" s="165"/>
      <c r="O138" s="172"/>
      <c r="P138" s="170"/>
      <c r="Q138" s="170"/>
      <c r="R138" s="173"/>
      <c r="S138" s="166"/>
      <c r="T138" s="164"/>
      <c r="U138" s="167"/>
      <c r="V138" s="164"/>
      <c r="W138" s="164"/>
      <c r="X138" s="168"/>
      <c r="Y138" s="14">
        <f t="shared" si="7"/>
        <v>0</v>
      </c>
      <c r="Z138" s="69">
        <f t="shared" si="2"/>
        <v>0</v>
      </c>
      <c r="AA138" s="53">
        <f t="shared" si="8"/>
        <v>0</v>
      </c>
    </row>
    <row r="139" spans="1:27" ht="15" customHeight="1" x14ac:dyDescent="0.3">
      <c r="A139" s="68">
        <f t="shared" si="3"/>
        <v>129</v>
      </c>
      <c r="B139" s="69">
        <f t="shared" si="0"/>
        <v>0</v>
      </c>
      <c r="C139" s="170"/>
      <c r="D139" s="164"/>
      <c r="E139" s="164"/>
      <c r="F139" s="165"/>
      <c r="G139" s="166"/>
      <c r="H139" s="164"/>
      <c r="I139" s="164"/>
      <c r="J139" s="170"/>
      <c r="K139" s="167"/>
      <c r="L139" s="171">
        <f t="shared" si="6"/>
        <v>0</v>
      </c>
      <c r="M139" s="164"/>
      <c r="N139" s="165"/>
      <c r="O139" s="172"/>
      <c r="P139" s="170"/>
      <c r="Q139" s="170"/>
      <c r="R139" s="173"/>
      <c r="S139" s="166"/>
      <c r="T139" s="164"/>
      <c r="U139" s="167"/>
      <c r="V139" s="164"/>
      <c r="W139" s="164"/>
      <c r="X139" s="168"/>
      <c r="Y139" s="14">
        <f t="shared" ref="Y139:Y202" si="9">Y138+F139-T139-U139-M139</f>
        <v>0</v>
      </c>
      <c r="Z139" s="69">
        <f t="shared" si="2"/>
        <v>0</v>
      </c>
      <c r="AA139" s="53">
        <f t="shared" ref="AA139:AA202" si="10">AA138+Z139-W139</f>
        <v>0</v>
      </c>
    </row>
    <row r="140" spans="1:27" ht="15" customHeight="1" x14ac:dyDescent="0.3">
      <c r="A140" s="68">
        <f t="shared" si="3"/>
        <v>130</v>
      </c>
      <c r="B140" s="69">
        <f t="shared" si="0"/>
        <v>0</v>
      </c>
      <c r="C140" s="170"/>
      <c r="D140" s="164"/>
      <c r="E140" s="164"/>
      <c r="F140" s="165"/>
      <c r="G140" s="166"/>
      <c r="H140" s="164"/>
      <c r="I140" s="164"/>
      <c r="J140" s="170"/>
      <c r="K140" s="167"/>
      <c r="L140" s="171">
        <f t="shared" si="6"/>
        <v>0</v>
      </c>
      <c r="M140" s="164"/>
      <c r="N140" s="165"/>
      <c r="O140" s="172"/>
      <c r="P140" s="170"/>
      <c r="Q140" s="170"/>
      <c r="R140" s="173"/>
      <c r="S140" s="166"/>
      <c r="T140" s="164"/>
      <c r="U140" s="167"/>
      <c r="V140" s="164"/>
      <c r="W140" s="164"/>
      <c r="X140" s="168"/>
      <c r="Y140" s="14">
        <f t="shared" si="9"/>
        <v>0</v>
      </c>
      <c r="Z140" s="69">
        <f t="shared" si="2"/>
        <v>0</v>
      </c>
      <c r="AA140" s="53">
        <f t="shared" si="10"/>
        <v>0</v>
      </c>
    </row>
    <row r="141" spans="1:27" ht="15" customHeight="1" x14ac:dyDescent="0.3">
      <c r="A141" s="68">
        <f t="shared" si="3"/>
        <v>131</v>
      </c>
      <c r="B141" s="69">
        <f t="shared" si="0"/>
        <v>0</v>
      </c>
      <c r="C141" s="170"/>
      <c r="D141" s="164"/>
      <c r="E141" s="164"/>
      <c r="F141" s="165"/>
      <c r="G141" s="166"/>
      <c r="H141" s="164"/>
      <c r="I141" s="164"/>
      <c r="J141" s="170"/>
      <c r="K141" s="167"/>
      <c r="L141" s="171">
        <f t="shared" si="6"/>
        <v>0</v>
      </c>
      <c r="M141" s="164"/>
      <c r="N141" s="165"/>
      <c r="O141" s="172"/>
      <c r="P141" s="170"/>
      <c r="Q141" s="170"/>
      <c r="R141" s="173"/>
      <c r="S141" s="166"/>
      <c r="T141" s="164"/>
      <c r="U141" s="167"/>
      <c r="V141" s="164"/>
      <c r="W141" s="164"/>
      <c r="X141" s="168"/>
      <c r="Y141" s="14">
        <f t="shared" si="9"/>
        <v>0</v>
      </c>
      <c r="Z141" s="69">
        <f t="shared" si="2"/>
        <v>0</v>
      </c>
      <c r="AA141" s="53">
        <f t="shared" si="10"/>
        <v>0</v>
      </c>
    </row>
    <row r="142" spans="1:27" ht="15" customHeight="1" x14ac:dyDescent="0.3">
      <c r="A142" s="68">
        <f t="shared" si="3"/>
        <v>132</v>
      </c>
      <c r="B142" s="69">
        <f t="shared" si="0"/>
        <v>0</v>
      </c>
      <c r="C142" s="170"/>
      <c r="D142" s="164"/>
      <c r="E142" s="164"/>
      <c r="F142" s="165"/>
      <c r="G142" s="166"/>
      <c r="H142" s="164"/>
      <c r="I142" s="164"/>
      <c r="J142" s="170"/>
      <c r="K142" s="167"/>
      <c r="L142" s="171">
        <f t="shared" si="6"/>
        <v>0</v>
      </c>
      <c r="M142" s="164"/>
      <c r="N142" s="165"/>
      <c r="O142" s="172"/>
      <c r="P142" s="170"/>
      <c r="Q142" s="170"/>
      <c r="R142" s="173"/>
      <c r="S142" s="166"/>
      <c r="T142" s="164"/>
      <c r="U142" s="167"/>
      <c r="V142" s="164"/>
      <c r="W142" s="164"/>
      <c r="X142" s="168"/>
      <c r="Y142" s="14">
        <f t="shared" si="9"/>
        <v>0</v>
      </c>
      <c r="Z142" s="69">
        <f t="shared" si="2"/>
        <v>0</v>
      </c>
      <c r="AA142" s="53">
        <f t="shared" si="10"/>
        <v>0</v>
      </c>
    </row>
    <row r="143" spans="1:27" ht="15" customHeight="1" x14ac:dyDescent="0.3">
      <c r="A143" s="68">
        <f t="shared" si="3"/>
        <v>133</v>
      </c>
      <c r="B143" s="69">
        <f t="shared" si="0"/>
        <v>0</v>
      </c>
      <c r="C143" s="170"/>
      <c r="D143" s="170"/>
      <c r="E143" s="170"/>
      <c r="F143" s="174"/>
      <c r="G143" s="172"/>
      <c r="H143" s="170"/>
      <c r="I143" s="170"/>
      <c r="J143" s="170"/>
      <c r="K143" s="173"/>
      <c r="L143" s="171">
        <f t="shared" si="6"/>
        <v>0</v>
      </c>
      <c r="M143" s="170"/>
      <c r="N143" s="174"/>
      <c r="O143" s="172"/>
      <c r="P143" s="170"/>
      <c r="Q143" s="170"/>
      <c r="R143" s="173"/>
      <c r="S143" s="172"/>
      <c r="T143" s="170"/>
      <c r="U143" s="173"/>
      <c r="V143" s="170"/>
      <c r="W143" s="170"/>
      <c r="X143" s="175"/>
      <c r="Y143" s="14">
        <f t="shared" si="9"/>
        <v>0</v>
      </c>
      <c r="Z143" s="69">
        <f t="shared" si="2"/>
        <v>0</v>
      </c>
      <c r="AA143" s="53">
        <f t="shared" si="10"/>
        <v>0</v>
      </c>
    </row>
    <row r="144" spans="1:27" ht="15" customHeight="1" x14ac:dyDescent="0.3">
      <c r="A144" s="68">
        <f t="shared" si="3"/>
        <v>134</v>
      </c>
      <c r="B144" s="69">
        <f t="shared" si="0"/>
        <v>0</v>
      </c>
      <c r="C144" s="170"/>
      <c r="D144" s="170"/>
      <c r="E144" s="170"/>
      <c r="F144" s="174"/>
      <c r="G144" s="172"/>
      <c r="H144" s="170"/>
      <c r="I144" s="170"/>
      <c r="J144" s="170"/>
      <c r="K144" s="173"/>
      <c r="L144" s="171">
        <f t="shared" si="6"/>
        <v>0</v>
      </c>
      <c r="M144" s="170"/>
      <c r="N144" s="174"/>
      <c r="O144" s="172"/>
      <c r="P144" s="170"/>
      <c r="Q144" s="170"/>
      <c r="R144" s="173"/>
      <c r="S144" s="172"/>
      <c r="T144" s="170"/>
      <c r="U144" s="173"/>
      <c r="V144" s="170"/>
      <c r="W144" s="170"/>
      <c r="X144" s="175"/>
      <c r="Y144" s="14">
        <f t="shared" si="9"/>
        <v>0</v>
      </c>
      <c r="Z144" s="69">
        <f t="shared" si="2"/>
        <v>0</v>
      </c>
      <c r="AA144" s="53">
        <f t="shared" si="10"/>
        <v>0</v>
      </c>
    </row>
    <row r="145" spans="1:27" ht="15" customHeight="1" x14ac:dyDescent="0.3">
      <c r="A145" s="68">
        <f t="shared" si="3"/>
        <v>135</v>
      </c>
      <c r="B145" s="69">
        <f t="shared" si="0"/>
        <v>0</v>
      </c>
      <c r="C145" s="170"/>
      <c r="D145" s="170"/>
      <c r="E145" s="170"/>
      <c r="F145" s="174"/>
      <c r="G145" s="172"/>
      <c r="H145" s="170"/>
      <c r="I145" s="170"/>
      <c r="J145" s="170"/>
      <c r="K145" s="173"/>
      <c r="L145" s="171">
        <f t="shared" si="6"/>
        <v>0</v>
      </c>
      <c r="M145" s="170"/>
      <c r="N145" s="174"/>
      <c r="O145" s="172"/>
      <c r="P145" s="170"/>
      <c r="Q145" s="170"/>
      <c r="R145" s="173"/>
      <c r="S145" s="172"/>
      <c r="T145" s="170"/>
      <c r="U145" s="173"/>
      <c r="V145" s="170"/>
      <c r="W145" s="170"/>
      <c r="X145" s="175"/>
      <c r="Y145" s="14">
        <f t="shared" si="9"/>
        <v>0</v>
      </c>
      <c r="Z145" s="69">
        <f t="shared" si="2"/>
        <v>0</v>
      </c>
      <c r="AA145" s="53">
        <f t="shared" si="10"/>
        <v>0</v>
      </c>
    </row>
    <row r="146" spans="1:27" ht="15" customHeight="1" x14ac:dyDescent="0.3">
      <c r="A146" s="68">
        <f t="shared" si="3"/>
        <v>136</v>
      </c>
      <c r="B146" s="69">
        <f t="shared" si="0"/>
        <v>0</v>
      </c>
      <c r="C146" s="170"/>
      <c r="D146" s="170"/>
      <c r="E146" s="170"/>
      <c r="F146" s="174"/>
      <c r="G146" s="172"/>
      <c r="H146" s="170"/>
      <c r="I146" s="170"/>
      <c r="J146" s="170"/>
      <c r="K146" s="173"/>
      <c r="L146" s="171">
        <f t="shared" si="6"/>
        <v>0</v>
      </c>
      <c r="M146" s="170"/>
      <c r="N146" s="174"/>
      <c r="O146" s="172"/>
      <c r="P146" s="170"/>
      <c r="Q146" s="170"/>
      <c r="R146" s="173"/>
      <c r="S146" s="172"/>
      <c r="T146" s="170"/>
      <c r="U146" s="173"/>
      <c r="V146" s="170"/>
      <c r="W146" s="170"/>
      <c r="X146" s="175"/>
      <c r="Y146" s="14">
        <f t="shared" si="9"/>
        <v>0</v>
      </c>
      <c r="Z146" s="69">
        <f t="shared" si="2"/>
        <v>0</v>
      </c>
      <c r="AA146" s="53">
        <f t="shared" si="10"/>
        <v>0</v>
      </c>
    </row>
    <row r="147" spans="1:27" ht="15" customHeight="1" x14ac:dyDescent="0.3">
      <c r="A147" s="68">
        <f t="shared" si="3"/>
        <v>137</v>
      </c>
      <c r="B147" s="69">
        <f t="shared" si="0"/>
        <v>0</v>
      </c>
      <c r="C147" s="170"/>
      <c r="D147" s="170"/>
      <c r="E147" s="170"/>
      <c r="F147" s="174"/>
      <c r="G147" s="172"/>
      <c r="H147" s="170"/>
      <c r="I147" s="170"/>
      <c r="J147" s="170"/>
      <c r="K147" s="173"/>
      <c r="L147" s="171">
        <f t="shared" si="6"/>
        <v>0</v>
      </c>
      <c r="M147" s="170"/>
      <c r="N147" s="174"/>
      <c r="O147" s="172"/>
      <c r="P147" s="170"/>
      <c r="Q147" s="170"/>
      <c r="R147" s="173"/>
      <c r="S147" s="172"/>
      <c r="T147" s="170"/>
      <c r="U147" s="173"/>
      <c r="V147" s="170"/>
      <c r="W147" s="170"/>
      <c r="X147" s="175"/>
      <c r="Y147" s="14">
        <f t="shared" si="9"/>
        <v>0</v>
      </c>
      <c r="Z147" s="69">
        <f t="shared" si="2"/>
        <v>0</v>
      </c>
      <c r="AA147" s="53">
        <f t="shared" si="10"/>
        <v>0</v>
      </c>
    </row>
    <row r="148" spans="1:27" ht="15" customHeight="1" x14ac:dyDescent="0.3">
      <c r="A148" s="68">
        <f t="shared" si="3"/>
        <v>138</v>
      </c>
      <c r="B148" s="69">
        <f t="shared" si="0"/>
        <v>0</v>
      </c>
      <c r="C148" s="170"/>
      <c r="D148" s="170"/>
      <c r="E148" s="170"/>
      <c r="F148" s="174"/>
      <c r="G148" s="172"/>
      <c r="H148" s="170"/>
      <c r="I148" s="170"/>
      <c r="J148" s="170"/>
      <c r="K148" s="173"/>
      <c r="L148" s="171">
        <f t="shared" si="6"/>
        <v>0</v>
      </c>
      <c r="M148" s="170"/>
      <c r="N148" s="174"/>
      <c r="O148" s="172"/>
      <c r="P148" s="170"/>
      <c r="Q148" s="170"/>
      <c r="R148" s="173"/>
      <c r="S148" s="172"/>
      <c r="T148" s="170"/>
      <c r="U148" s="173"/>
      <c r="V148" s="170"/>
      <c r="W148" s="170"/>
      <c r="X148" s="175"/>
      <c r="Y148" s="14">
        <f t="shared" si="9"/>
        <v>0</v>
      </c>
      <c r="Z148" s="69">
        <f t="shared" si="2"/>
        <v>0</v>
      </c>
      <c r="AA148" s="53">
        <f t="shared" si="10"/>
        <v>0</v>
      </c>
    </row>
    <row r="149" spans="1:27" ht="15" customHeight="1" x14ac:dyDescent="0.3">
      <c r="A149" s="68">
        <f t="shared" si="3"/>
        <v>139</v>
      </c>
      <c r="B149" s="69">
        <f t="shared" si="0"/>
        <v>0</v>
      </c>
      <c r="C149" s="170"/>
      <c r="D149" s="170"/>
      <c r="E149" s="170"/>
      <c r="F149" s="174"/>
      <c r="G149" s="172"/>
      <c r="H149" s="170"/>
      <c r="I149" s="170"/>
      <c r="J149" s="170"/>
      <c r="K149" s="173"/>
      <c r="L149" s="171">
        <f t="shared" si="6"/>
        <v>0</v>
      </c>
      <c r="M149" s="170"/>
      <c r="N149" s="174"/>
      <c r="O149" s="172"/>
      <c r="P149" s="170"/>
      <c r="Q149" s="170"/>
      <c r="R149" s="173"/>
      <c r="S149" s="172"/>
      <c r="T149" s="170"/>
      <c r="U149" s="173"/>
      <c r="V149" s="170"/>
      <c r="W149" s="170"/>
      <c r="X149" s="175"/>
      <c r="Y149" s="14">
        <f t="shared" si="9"/>
        <v>0</v>
      </c>
      <c r="Z149" s="69">
        <f t="shared" si="2"/>
        <v>0</v>
      </c>
      <c r="AA149" s="53">
        <f t="shared" si="10"/>
        <v>0</v>
      </c>
    </row>
    <row r="150" spans="1:27" ht="15" customHeight="1" x14ac:dyDescent="0.3">
      <c r="A150" s="68">
        <f t="shared" si="3"/>
        <v>140</v>
      </c>
      <c r="B150" s="69">
        <f t="shared" si="0"/>
        <v>0</v>
      </c>
      <c r="C150" s="170"/>
      <c r="D150" s="170"/>
      <c r="E150" s="170"/>
      <c r="F150" s="174"/>
      <c r="G150" s="172"/>
      <c r="H150" s="170"/>
      <c r="I150" s="170"/>
      <c r="J150" s="170"/>
      <c r="K150" s="173"/>
      <c r="L150" s="171">
        <f t="shared" si="6"/>
        <v>0</v>
      </c>
      <c r="M150" s="170"/>
      <c r="N150" s="174"/>
      <c r="O150" s="172"/>
      <c r="P150" s="170"/>
      <c r="Q150" s="170"/>
      <c r="R150" s="173"/>
      <c r="S150" s="172"/>
      <c r="T150" s="170"/>
      <c r="U150" s="173"/>
      <c r="V150" s="170"/>
      <c r="W150" s="170"/>
      <c r="X150" s="175"/>
      <c r="Y150" s="14">
        <f t="shared" si="9"/>
        <v>0</v>
      </c>
      <c r="Z150" s="69">
        <f t="shared" si="2"/>
        <v>0</v>
      </c>
      <c r="AA150" s="53">
        <f t="shared" si="10"/>
        <v>0</v>
      </c>
    </row>
    <row r="151" spans="1:27" ht="15" customHeight="1" x14ac:dyDescent="0.3">
      <c r="A151" s="68">
        <f t="shared" si="3"/>
        <v>141</v>
      </c>
      <c r="B151" s="69">
        <f t="shared" si="0"/>
        <v>0</v>
      </c>
      <c r="C151" s="170"/>
      <c r="D151" s="170"/>
      <c r="E151" s="170"/>
      <c r="F151" s="174"/>
      <c r="G151" s="172"/>
      <c r="H151" s="170"/>
      <c r="I151" s="170"/>
      <c r="J151" s="170"/>
      <c r="K151" s="173"/>
      <c r="L151" s="171">
        <f t="shared" si="6"/>
        <v>0</v>
      </c>
      <c r="M151" s="170"/>
      <c r="N151" s="174"/>
      <c r="O151" s="172"/>
      <c r="P151" s="170"/>
      <c r="Q151" s="170"/>
      <c r="R151" s="173"/>
      <c r="S151" s="172"/>
      <c r="T151" s="170"/>
      <c r="U151" s="173"/>
      <c r="V151" s="170"/>
      <c r="W151" s="170"/>
      <c r="X151" s="175"/>
      <c r="Y151" s="14">
        <f t="shared" si="9"/>
        <v>0</v>
      </c>
      <c r="Z151" s="69">
        <f t="shared" si="2"/>
        <v>0</v>
      </c>
      <c r="AA151" s="53">
        <f t="shared" si="10"/>
        <v>0</v>
      </c>
    </row>
    <row r="152" spans="1:27" ht="15" customHeight="1" x14ac:dyDescent="0.3">
      <c r="A152" s="68">
        <f t="shared" si="3"/>
        <v>142</v>
      </c>
      <c r="B152" s="69">
        <f t="shared" si="0"/>
        <v>0</v>
      </c>
      <c r="C152" s="170"/>
      <c r="D152" s="170"/>
      <c r="E152" s="170"/>
      <c r="F152" s="174"/>
      <c r="G152" s="172"/>
      <c r="H152" s="170"/>
      <c r="I152" s="170"/>
      <c r="J152" s="170"/>
      <c r="K152" s="173"/>
      <c r="L152" s="171">
        <f t="shared" si="6"/>
        <v>0</v>
      </c>
      <c r="M152" s="170"/>
      <c r="N152" s="174"/>
      <c r="O152" s="172"/>
      <c r="P152" s="170"/>
      <c r="Q152" s="170"/>
      <c r="R152" s="173"/>
      <c r="S152" s="172"/>
      <c r="T152" s="170"/>
      <c r="U152" s="173"/>
      <c r="V152" s="170"/>
      <c r="W152" s="170"/>
      <c r="X152" s="175"/>
      <c r="Y152" s="14">
        <f t="shared" si="9"/>
        <v>0</v>
      </c>
      <c r="Z152" s="69">
        <f t="shared" si="2"/>
        <v>0</v>
      </c>
      <c r="AA152" s="53">
        <f t="shared" si="10"/>
        <v>0</v>
      </c>
    </row>
    <row r="153" spans="1:27" ht="15" customHeight="1" x14ac:dyDescent="0.3">
      <c r="A153" s="68">
        <f t="shared" si="3"/>
        <v>143</v>
      </c>
      <c r="B153" s="69">
        <f t="shared" si="0"/>
        <v>0</v>
      </c>
      <c r="C153" s="170"/>
      <c r="D153" s="170"/>
      <c r="E153" s="170"/>
      <c r="F153" s="174"/>
      <c r="G153" s="172"/>
      <c r="H153" s="170"/>
      <c r="I153" s="170"/>
      <c r="J153" s="170"/>
      <c r="K153" s="173"/>
      <c r="L153" s="171">
        <f t="shared" si="6"/>
        <v>0</v>
      </c>
      <c r="M153" s="170"/>
      <c r="N153" s="174"/>
      <c r="O153" s="172"/>
      <c r="P153" s="170"/>
      <c r="Q153" s="170"/>
      <c r="R153" s="173"/>
      <c r="S153" s="172"/>
      <c r="T153" s="170"/>
      <c r="U153" s="173"/>
      <c r="V153" s="170"/>
      <c r="W153" s="170"/>
      <c r="X153" s="175"/>
      <c r="Y153" s="14">
        <f t="shared" si="9"/>
        <v>0</v>
      </c>
      <c r="Z153" s="69">
        <f t="shared" si="2"/>
        <v>0</v>
      </c>
      <c r="AA153" s="53">
        <f t="shared" si="10"/>
        <v>0</v>
      </c>
    </row>
    <row r="154" spans="1:27" ht="15" customHeight="1" x14ac:dyDescent="0.3">
      <c r="A154" s="68">
        <f t="shared" si="3"/>
        <v>144</v>
      </c>
      <c r="B154" s="69">
        <f t="shared" si="0"/>
        <v>0</v>
      </c>
      <c r="C154" s="170"/>
      <c r="D154" s="170"/>
      <c r="E154" s="170"/>
      <c r="F154" s="174"/>
      <c r="G154" s="172"/>
      <c r="H154" s="170"/>
      <c r="I154" s="170"/>
      <c r="J154" s="170"/>
      <c r="K154" s="173"/>
      <c r="L154" s="171">
        <f t="shared" si="6"/>
        <v>0</v>
      </c>
      <c r="M154" s="170"/>
      <c r="N154" s="174"/>
      <c r="O154" s="172"/>
      <c r="P154" s="170"/>
      <c r="Q154" s="170"/>
      <c r="R154" s="173"/>
      <c r="S154" s="172"/>
      <c r="T154" s="170"/>
      <c r="U154" s="173"/>
      <c r="V154" s="170"/>
      <c r="W154" s="170"/>
      <c r="X154" s="175"/>
      <c r="Y154" s="14">
        <f t="shared" si="9"/>
        <v>0</v>
      </c>
      <c r="Z154" s="69">
        <f t="shared" si="2"/>
        <v>0</v>
      </c>
      <c r="AA154" s="53">
        <f t="shared" si="10"/>
        <v>0</v>
      </c>
    </row>
    <row r="155" spans="1:27" ht="15" customHeight="1" x14ac:dyDescent="0.3">
      <c r="A155" s="68">
        <f t="shared" si="3"/>
        <v>145</v>
      </c>
      <c r="B155" s="69">
        <f t="shared" si="0"/>
        <v>0</v>
      </c>
      <c r="C155" s="170"/>
      <c r="D155" s="170"/>
      <c r="E155" s="170"/>
      <c r="F155" s="174"/>
      <c r="G155" s="172"/>
      <c r="H155" s="170"/>
      <c r="I155" s="170"/>
      <c r="J155" s="170"/>
      <c r="K155" s="173"/>
      <c r="L155" s="171">
        <f t="shared" si="6"/>
        <v>0</v>
      </c>
      <c r="M155" s="170"/>
      <c r="N155" s="174"/>
      <c r="O155" s="172"/>
      <c r="P155" s="170"/>
      <c r="Q155" s="170"/>
      <c r="R155" s="173"/>
      <c r="S155" s="172"/>
      <c r="T155" s="170"/>
      <c r="U155" s="173"/>
      <c r="V155" s="170"/>
      <c r="W155" s="170"/>
      <c r="X155" s="175"/>
      <c r="Y155" s="14">
        <f t="shared" si="9"/>
        <v>0</v>
      </c>
      <c r="Z155" s="69">
        <f t="shared" si="2"/>
        <v>0</v>
      </c>
      <c r="AA155" s="53">
        <f t="shared" si="10"/>
        <v>0</v>
      </c>
    </row>
    <row r="156" spans="1:27" ht="15" customHeight="1" x14ac:dyDescent="0.3">
      <c r="A156" s="68">
        <f t="shared" si="3"/>
        <v>146</v>
      </c>
      <c r="B156" s="69">
        <f t="shared" si="0"/>
        <v>0</v>
      </c>
      <c r="C156" s="170"/>
      <c r="D156" s="170"/>
      <c r="E156" s="170"/>
      <c r="F156" s="174"/>
      <c r="G156" s="172"/>
      <c r="H156" s="170"/>
      <c r="I156" s="170"/>
      <c r="J156" s="170"/>
      <c r="K156" s="173"/>
      <c r="L156" s="171">
        <f t="shared" si="6"/>
        <v>0</v>
      </c>
      <c r="M156" s="170"/>
      <c r="N156" s="174"/>
      <c r="O156" s="172"/>
      <c r="P156" s="170"/>
      <c r="Q156" s="170"/>
      <c r="R156" s="173"/>
      <c r="S156" s="172"/>
      <c r="T156" s="170"/>
      <c r="U156" s="173"/>
      <c r="V156" s="170"/>
      <c r="W156" s="170"/>
      <c r="X156" s="175"/>
      <c r="Y156" s="14">
        <f t="shared" si="9"/>
        <v>0</v>
      </c>
      <c r="Z156" s="69">
        <f t="shared" si="2"/>
        <v>0</v>
      </c>
      <c r="AA156" s="53">
        <f t="shared" si="10"/>
        <v>0</v>
      </c>
    </row>
    <row r="157" spans="1:27" ht="15" customHeight="1" x14ac:dyDescent="0.3">
      <c r="A157" s="68">
        <f t="shared" si="3"/>
        <v>147</v>
      </c>
      <c r="B157" s="69">
        <f t="shared" si="0"/>
        <v>0</v>
      </c>
      <c r="C157" s="170"/>
      <c r="D157" s="170"/>
      <c r="E157" s="170"/>
      <c r="F157" s="174"/>
      <c r="G157" s="172"/>
      <c r="H157" s="170"/>
      <c r="I157" s="170"/>
      <c r="J157" s="170"/>
      <c r="K157" s="173"/>
      <c r="L157" s="171">
        <f t="shared" si="6"/>
        <v>0</v>
      </c>
      <c r="M157" s="170"/>
      <c r="N157" s="174"/>
      <c r="O157" s="172"/>
      <c r="P157" s="170"/>
      <c r="Q157" s="170"/>
      <c r="R157" s="173"/>
      <c r="S157" s="172"/>
      <c r="T157" s="170"/>
      <c r="U157" s="173"/>
      <c r="V157" s="170"/>
      <c r="W157" s="170"/>
      <c r="X157" s="175"/>
      <c r="Y157" s="14">
        <f t="shared" si="9"/>
        <v>0</v>
      </c>
      <c r="Z157" s="69">
        <f t="shared" si="2"/>
        <v>0</v>
      </c>
      <c r="AA157" s="53">
        <f t="shared" si="10"/>
        <v>0</v>
      </c>
    </row>
    <row r="158" spans="1:27" ht="15" customHeight="1" x14ac:dyDescent="0.3">
      <c r="A158" s="68">
        <f t="shared" si="3"/>
        <v>148</v>
      </c>
      <c r="B158" s="69">
        <f t="shared" si="0"/>
        <v>0</v>
      </c>
      <c r="C158" s="170"/>
      <c r="D158" s="170"/>
      <c r="E158" s="170"/>
      <c r="F158" s="174"/>
      <c r="G158" s="172"/>
      <c r="H158" s="170"/>
      <c r="I158" s="170"/>
      <c r="J158" s="170"/>
      <c r="K158" s="173"/>
      <c r="L158" s="171">
        <f t="shared" si="6"/>
        <v>0</v>
      </c>
      <c r="M158" s="170"/>
      <c r="N158" s="174"/>
      <c r="O158" s="172"/>
      <c r="P158" s="170"/>
      <c r="Q158" s="170"/>
      <c r="R158" s="173"/>
      <c r="S158" s="172"/>
      <c r="T158" s="170"/>
      <c r="U158" s="173"/>
      <c r="V158" s="170"/>
      <c r="W158" s="170"/>
      <c r="X158" s="175"/>
      <c r="Y158" s="14">
        <f t="shared" si="9"/>
        <v>0</v>
      </c>
      <c r="Z158" s="69">
        <f t="shared" si="2"/>
        <v>0</v>
      </c>
      <c r="AA158" s="53">
        <f t="shared" si="10"/>
        <v>0</v>
      </c>
    </row>
    <row r="159" spans="1:27" ht="15" customHeight="1" x14ac:dyDescent="0.3">
      <c r="A159" s="68">
        <f t="shared" si="3"/>
        <v>149</v>
      </c>
      <c r="B159" s="69">
        <f t="shared" si="0"/>
        <v>0</v>
      </c>
      <c r="C159" s="170"/>
      <c r="D159" s="170"/>
      <c r="E159" s="170"/>
      <c r="F159" s="174"/>
      <c r="G159" s="172"/>
      <c r="H159" s="170"/>
      <c r="I159" s="170"/>
      <c r="J159" s="170"/>
      <c r="K159" s="173"/>
      <c r="L159" s="171">
        <f t="shared" si="6"/>
        <v>0</v>
      </c>
      <c r="M159" s="170"/>
      <c r="N159" s="174"/>
      <c r="O159" s="172"/>
      <c r="P159" s="170"/>
      <c r="Q159" s="170"/>
      <c r="R159" s="173"/>
      <c r="S159" s="172"/>
      <c r="T159" s="170"/>
      <c r="U159" s="173"/>
      <c r="V159" s="170"/>
      <c r="W159" s="170"/>
      <c r="X159" s="175"/>
      <c r="Y159" s="14">
        <f t="shared" si="9"/>
        <v>0</v>
      </c>
      <c r="Z159" s="69">
        <f t="shared" si="2"/>
        <v>0</v>
      </c>
      <c r="AA159" s="53">
        <f t="shared" si="10"/>
        <v>0</v>
      </c>
    </row>
    <row r="160" spans="1:27" ht="15" customHeight="1" x14ac:dyDescent="0.3">
      <c r="A160" s="68">
        <f t="shared" si="3"/>
        <v>150</v>
      </c>
      <c r="B160" s="69">
        <f t="shared" si="0"/>
        <v>0</v>
      </c>
      <c r="C160" s="164"/>
      <c r="D160" s="164"/>
      <c r="E160" s="164"/>
      <c r="F160" s="165"/>
      <c r="G160" s="166"/>
      <c r="H160" s="164"/>
      <c r="I160" s="164"/>
      <c r="J160" s="164"/>
      <c r="K160" s="167"/>
      <c r="L160" s="171">
        <f t="shared" si="6"/>
        <v>0</v>
      </c>
      <c r="M160" s="170"/>
      <c r="N160" s="174"/>
      <c r="O160" s="172"/>
      <c r="P160" s="170"/>
      <c r="Q160" s="170"/>
      <c r="R160" s="173"/>
      <c r="S160" s="172"/>
      <c r="T160" s="170"/>
      <c r="U160" s="173"/>
      <c r="V160" s="170"/>
      <c r="W160" s="170"/>
      <c r="X160" s="175"/>
      <c r="Y160" s="14">
        <f t="shared" si="9"/>
        <v>0</v>
      </c>
      <c r="Z160" s="69">
        <f t="shared" si="2"/>
        <v>0</v>
      </c>
      <c r="AA160" s="53">
        <f t="shared" si="10"/>
        <v>0</v>
      </c>
    </row>
    <row r="161" spans="1:27" ht="15" customHeight="1" x14ac:dyDescent="0.3">
      <c r="A161" s="68">
        <f t="shared" si="3"/>
        <v>151</v>
      </c>
      <c r="B161" s="69">
        <f t="shared" si="0"/>
        <v>0</v>
      </c>
      <c r="C161" s="170"/>
      <c r="D161" s="164"/>
      <c r="E161" s="164"/>
      <c r="F161" s="165"/>
      <c r="G161" s="166"/>
      <c r="H161" s="164"/>
      <c r="I161" s="164"/>
      <c r="J161" s="170"/>
      <c r="K161" s="167"/>
      <c r="L161" s="171">
        <f t="shared" si="6"/>
        <v>0</v>
      </c>
      <c r="M161" s="164"/>
      <c r="N161" s="165"/>
      <c r="O161" s="172"/>
      <c r="P161" s="170"/>
      <c r="Q161" s="170"/>
      <c r="R161" s="173"/>
      <c r="S161" s="166"/>
      <c r="T161" s="164"/>
      <c r="U161" s="167"/>
      <c r="V161" s="164"/>
      <c r="W161" s="164"/>
      <c r="X161" s="168"/>
      <c r="Y161" s="14">
        <f t="shared" si="9"/>
        <v>0</v>
      </c>
      <c r="Z161" s="69">
        <f t="shared" si="2"/>
        <v>0</v>
      </c>
      <c r="AA161" s="53">
        <f t="shared" si="10"/>
        <v>0</v>
      </c>
    </row>
    <row r="162" spans="1:27" ht="15" customHeight="1" x14ac:dyDescent="0.3">
      <c r="A162" s="68">
        <f t="shared" si="3"/>
        <v>152</v>
      </c>
      <c r="B162" s="69">
        <f t="shared" si="0"/>
        <v>0</v>
      </c>
      <c r="C162" s="170"/>
      <c r="D162" s="164"/>
      <c r="E162" s="164"/>
      <c r="F162" s="165"/>
      <c r="G162" s="166"/>
      <c r="H162" s="164"/>
      <c r="I162" s="164"/>
      <c r="J162" s="170"/>
      <c r="K162" s="167"/>
      <c r="L162" s="171">
        <f t="shared" si="6"/>
        <v>0</v>
      </c>
      <c r="M162" s="164"/>
      <c r="N162" s="165"/>
      <c r="O162" s="172"/>
      <c r="P162" s="170"/>
      <c r="Q162" s="170"/>
      <c r="R162" s="173"/>
      <c r="S162" s="166"/>
      <c r="T162" s="164"/>
      <c r="U162" s="167"/>
      <c r="V162" s="164"/>
      <c r="W162" s="164"/>
      <c r="X162" s="168"/>
      <c r="Y162" s="14">
        <f t="shared" si="9"/>
        <v>0</v>
      </c>
      <c r="Z162" s="69">
        <f t="shared" si="2"/>
        <v>0</v>
      </c>
      <c r="AA162" s="53">
        <f t="shared" si="10"/>
        <v>0</v>
      </c>
    </row>
    <row r="163" spans="1:27" ht="15" customHeight="1" x14ac:dyDescent="0.3">
      <c r="A163" s="68">
        <f t="shared" si="3"/>
        <v>153</v>
      </c>
      <c r="B163" s="69">
        <f t="shared" si="0"/>
        <v>0</v>
      </c>
      <c r="C163" s="170"/>
      <c r="D163" s="164"/>
      <c r="E163" s="164"/>
      <c r="F163" s="165"/>
      <c r="G163" s="166"/>
      <c r="H163" s="164"/>
      <c r="I163" s="164"/>
      <c r="J163" s="170"/>
      <c r="K163" s="167"/>
      <c r="L163" s="171">
        <f t="shared" si="6"/>
        <v>0</v>
      </c>
      <c r="M163" s="164"/>
      <c r="N163" s="165"/>
      <c r="O163" s="172"/>
      <c r="P163" s="170"/>
      <c r="Q163" s="170"/>
      <c r="R163" s="173"/>
      <c r="S163" s="166"/>
      <c r="T163" s="164"/>
      <c r="U163" s="167"/>
      <c r="V163" s="164"/>
      <c r="W163" s="164"/>
      <c r="X163" s="168"/>
      <c r="Y163" s="14">
        <f t="shared" si="9"/>
        <v>0</v>
      </c>
      <c r="Z163" s="69">
        <f t="shared" si="2"/>
        <v>0</v>
      </c>
      <c r="AA163" s="53">
        <f t="shared" si="10"/>
        <v>0</v>
      </c>
    </row>
    <row r="164" spans="1:27" ht="15" customHeight="1" x14ac:dyDescent="0.3">
      <c r="A164" s="68">
        <f t="shared" si="3"/>
        <v>154</v>
      </c>
      <c r="B164" s="69">
        <f t="shared" si="0"/>
        <v>0</v>
      </c>
      <c r="C164" s="170"/>
      <c r="D164" s="164"/>
      <c r="E164" s="164"/>
      <c r="F164" s="165"/>
      <c r="G164" s="166"/>
      <c r="H164" s="164"/>
      <c r="I164" s="164"/>
      <c r="J164" s="170"/>
      <c r="K164" s="167"/>
      <c r="L164" s="171">
        <f t="shared" si="6"/>
        <v>0</v>
      </c>
      <c r="M164" s="164"/>
      <c r="N164" s="165"/>
      <c r="O164" s="172"/>
      <c r="P164" s="170"/>
      <c r="Q164" s="170"/>
      <c r="R164" s="173"/>
      <c r="S164" s="166"/>
      <c r="T164" s="164"/>
      <c r="U164" s="167"/>
      <c r="V164" s="164"/>
      <c r="W164" s="164"/>
      <c r="X164" s="168"/>
      <c r="Y164" s="14">
        <f t="shared" si="9"/>
        <v>0</v>
      </c>
      <c r="Z164" s="69">
        <f t="shared" si="2"/>
        <v>0</v>
      </c>
      <c r="AA164" s="53">
        <f t="shared" si="10"/>
        <v>0</v>
      </c>
    </row>
    <row r="165" spans="1:27" ht="15" customHeight="1" x14ac:dyDescent="0.3">
      <c r="A165" s="68">
        <f t="shared" si="3"/>
        <v>155</v>
      </c>
      <c r="B165" s="69">
        <f t="shared" si="0"/>
        <v>0</v>
      </c>
      <c r="C165" s="170"/>
      <c r="D165" s="164"/>
      <c r="E165" s="164"/>
      <c r="F165" s="165"/>
      <c r="G165" s="166"/>
      <c r="H165" s="164"/>
      <c r="I165" s="164"/>
      <c r="J165" s="170"/>
      <c r="K165" s="167"/>
      <c r="L165" s="171">
        <f t="shared" si="6"/>
        <v>0</v>
      </c>
      <c r="M165" s="164"/>
      <c r="N165" s="165"/>
      <c r="O165" s="172"/>
      <c r="P165" s="170"/>
      <c r="Q165" s="170"/>
      <c r="R165" s="173"/>
      <c r="S165" s="166"/>
      <c r="T165" s="164"/>
      <c r="U165" s="167"/>
      <c r="V165" s="164"/>
      <c r="W165" s="164"/>
      <c r="X165" s="168"/>
      <c r="Y165" s="14">
        <f t="shared" si="9"/>
        <v>0</v>
      </c>
      <c r="Z165" s="69">
        <f t="shared" si="2"/>
        <v>0</v>
      </c>
      <c r="AA165" s="53">
        <f t="shared" si="10"/>
        <v>0</v>
      </c>
    </row>
    <row r="166" spans="1:27" ht="15" customHeight="1" x14ac:dyDescent="0.3">
      <c r="A166" s="68">
        <f t="shared" si="3"/>
        <v>156</v>
      </c>
      <c r="B166" s="69">
        <f t="shared" si="0"/>
        <v>0</v>
      </c>
      <c r="C166" s="170"/>
      <c r="D166" s="164"/>
      <c r="E166" s="164"/>
      <c r="F166" s="165"/>
      <c r="G166" s="166"/>
      <c r="H166" s="164"/>
      <c r="I166" s="164"/>
      <c r="J166" s="170"/>
      <c r="K166" s="167"/>
      <c r="L166" s="171">
        <f t="shared" si="6"/>
        <v>0</v>
      </c>
      <c r="M166" s="164"/>
      <c r="N166" s="165"/>
      <c r="O166" s="172"/>
      <c r="P166" s="170"/>
      <c r="Q166" s="170"/>
      <c r="R166" s="173"/>
      <c r="S166" s="166"/>
      <c r="T166" s="164"/>
      <c r="U166" s="167"/>
      <c r="V166" s="164"/>
      <c r="W166" s="164"/>
      <c r="X166" s="168"/>
      <c r="Y166" s="14">
        <f t="shared" si="9"/>
        <v>0</v>
      </c>
      <c r="Z166" s="69">
        <f t="shared" si="2"/>
        <v>0</v>
      </c>
      <c r="AA166" s="53">
        <f t="shared" si="10"/>
        <v>0</v>
      </c>
    </row>
    <row r="167" spans="1:27" ht="15" customHeight="1" x14ac:dyDescent="0.3">
      <c r="A167" s="68">
        <f t="shared" si="3"/>
        <v>157</v>
      </c>
      <c r="B167" s="69">
        <f t="shared" si="0"/>
        <v>0</v>
      </c>
      <c r="C167" s="170"/>
      <c r="D167" s="164"/>
      <c r="E167" s="164"/>
      <c r="F167" s="165"/>
      <c r="G167" s="166"/>
      <c r="H167" s="164"/>
      <c r="I167" s="164"/>
      <c r="J167" s="170"/>
      <c r="K167" s="167"/>
      <c r="L167" s="171">
        <f t="shared" si="6"/>
        <v>0</v>
      </c>
      <c r="M167" s="164"/>
      <c r="N167" s="165"/>
      <c r="O167" s="172"/>
      <c r="P167" s="170"/>
      <c r="Q167" s="170"/>
      <c r="R167" s="173"/>
      <c r="S167" s="166"/>
      <c r="T167" s="164"/>
      <c r="U167" s="167"/>
      <c r="V167" s="164"/>
      <c r="W167" s="164"/>
      <c r="X167" s="168"/>
      <c r="Y167" s="14">
        <f t="shared" si="9"/>
        <v>0</v>
      </c>
      <c r="Z167" s="69">
        <f t="shared" si="2"/>
        <v>0</v>
      </c>
      <c r="AA167" s="53">
        <f t="shared" si="10"/>
        <v>0</v>
      </c>
    </row>
    <row r="168" spans="1:27" ht="15" customHeight="1" x14ac:dyDescent="0.3">
      <c r="A168" s="68">
        <f t="shared" si="3"/>
        <v>158</v>
      </c>
      <c r="B168" s="69">
        <f t="shared" si="0"/>
        <v>0</v>
      </c>
      <c r="C168" s="170"/>
      <c r="D168" s="164"/>
      <c r="E168" s="164"/>
      <c r="F168" s="165"/>
      <c r="G168" s="166"/>
      <c r="H168" s="164"/>
      <c r="I168" s="164"/>
      <c r="J168" s="170"/>
      <c r="K168" s="167"/>
      <c r="L168" s="171">
        <f t="shared" si="6"/>
        <v>0</v>
      </c>
      <c r="M168" s="164"/>
      <c r="N168" s="165"/>
      <c r="O168" s="172"/>
      <c r="P168" s="170"/>
      <c r="Q168" s="170"/>
      <c r="R168" s="173"/>
      <c r="S168" s="166"/>
      <c r="T168" s="164"/>
      <c r="U168" s="167"/>
      <c r="V168" s="164"/>
      <c r="W168" s="164"/>
      <c r="X168" s="168"/>
      <c r="Y168" s="14">
        <f t="shared" si="9"/>
        <v>0</v>
      </c>
      <c r="Z168" s="69">
        <f t="shared" si="2"/>
        <v>0</v>
      </c>
      <c r="AA168" s="53">
        <f t="shared" si="10"/>
        <v>0</v>
      </c>
    </row>
    <row r="169" spans="1:27" ht="15" customHeight="1" x14ac:dyDescent="0.3">
      <c r="A169" s="68">
        <f t="shared" si="3"/>
        <v>159</v>
      </c>
      <c r="B169" s="69">
        <f t="shared" si="0"/>
        <v>0</v>
      </c>
      <c r="C169" s="170"/>
      <c r="D169" s="164"/>
      <c r="E169" s="164"/>
      <c r="F169" s="165"/>
      <c r="G169" s="166"/>
      <c r="H169" s="164"/>
      <c r="I169" s="164"/>
      <c r="J169" s="170"/>
      <c r="K169" s="167"/>
      <c r="L169" s="171">
        <f t="shared" si="6"/>
        <v>0</v>
      </c>
      <c r="M169" s="164"/>
      <c r="N169" s="165"/>
      <c r="O169" s="172"/>
      <c r="P169" s="170"/>
      <c r="Q169" s="170"/>
      <c r="R169" s="173"/>
      <c r="S169" s="166"/>
      <c r="T169" s="164"/>
      <c r="U169" s="167"/>
      <c r="V169" s="164"/>
      <c r="W169" s="164"/>
      <c r="X169" s="168"/>
      <c r="Y169" s="14">
        <f t="shared" si="9"/>
        <v>0</v>
      </c>
      <c r="Z169" s="69">
        <f t="shared" si="2"/>
        <v>0</v>
      </c>
      <c r="AA169" s="53">
        <f t="shared" si="10"/>
        <v>0</v>
      </c>
    </row>
    <row r="170" spans="1:27" ht="15" customHeight="1" x14ac:dyDescent="0.3">
      <c r="A170" s="68">
        <f t="shared" si="3"/>
        <v>160</v>
      </c>
      <c r="B170" s="69">
        <f t="shared" si="0"/>
        <v>0</v>
      </c>
      <c r="C170" s="170"/>
      <c r="D170" s="164"/>
      <c r="E170" s="164"/>
      <c r="F170" s="165"/>
      <c r="G170" s="166"/>
      <c r="H170" s="164"/>
      <c r="I170" s="164"/>
      <c r="J170" s="170"/>
      <c r="K170" s="167"/>
      <c r="L170" s="171">
        <f t="shared" si="6"/>
        <v>0</v>
      </c>
      <c r="M170" s="164"/>
      <c r="N170" s="165"/>
      <c r="O170" s="172"/>
      <c r="P170" s="170"/>
      <c r="Q170" s="170"/>
      <c r="R170" s="173"/>
      <c r="S170" s="166"/>
      <c r="T170" s="164"/>
      <c r="U170" s="167"/>
      <c r="V170" s="164"/>
      <c r="W170" s="164"/>
      <c r="X170" s="168"/>
      <c r="Y170" s="14">
        <f t="shared" si="9"/>
        <v>0</v>
      </c>
      <c r="Z170" s="69">
        <f t="shared" si="2"/>
        <v>0</v>
      </c>
      <c r="AA170" s="53">
        <f t="shared" si="10"/>
        <v>0</v>
      </c>
    </row>
    <row r="171" spans="1:27" ht="15" customHeight="1" x14ac:dyDescent="0.3">
      <c r="A171" s="68">
        <f t="shared" si="3"/>
        <v>161</v>
      </c>
      <c r="B171" s="69">
        <f t="shared" si="0"/>
        <v>0</v>
      </c>
      <c r="C171" s="170"/>
      <c r="D171" s="164"/>
      <c r="E171" s="164"/>
      <c r="F171" s="165"/>
      <c r="G171" s="166"/>
      <c r="H171" s="164"/>
      <c r="I171" s="164"/>
      <c r="J171" s="170"/>
      <c r="K171" s="167"/>
      <c r="L171" s="171">
        <f t="shared" si="6"/>
        <v>0</v>
      </c>
      <c r="M171" s="164"/>
      <c r="N171" s="165"/>
      <c r="O171" s="172"/>
      <c r="P171" s="170"/>
      <c r="Q171" s="170"/>
      <c r="R171" s="173"/>
      <c r="S171" s="166"/>
      <c r="T171" s="164"/>
      <c r="U171" s="167"/>
      <c r="V171" s="164"/>
      <c r="W171" s="164"/>
      <c r="X171" s="168"/>
      <c r="Y171" s="14">
        <f t="shared" si="9"/>
        <v>0</v>
      </c>
      <c r="Z171" s="69">
        <f t="shared" si="2"/>
        <v>0</v>
      </c>
      <c r="AA171" s="53">
        <f t="shared" si="10"/>
        <v>0</v>
      </c>
    </row>
    <row r="172" spans="1:27" ht="15" customHeight="1" x14ac:dyDescent="0.3">
      <c r="A172" s="68">
        <f t="shared" si="3"/>
        <v>162</v>
      </c>
      <c r="B172" s="69">
        <f t="shared" si="0"/>
        <v>0</v>
      </c>
      <c r="C172" s="170"/>
      <c r="D172" s="164"/>
      <c r="E172" s="164"/>
      <c r="F172" s="165"/>
      <c r="G172" s="166"/>
      <c r="H172" s="164"/>
      <c r="I172" s="164"/>
      <c r="J172" s="170"/>
      <c r="K172" s="167"/>
      <c r="L172" s="171">
        <f t="shared" si="6"/>
        <v>0</v>
      </c>
      <c r="M172" s="164"/>
      <c r="N172" s="165"/>
      <c r="O172" s="172"/>
      <c r="P172" s="170"/>
      <c r="Q172" s="170"/>
      <c r="R172" s="173"/>
      <c r="S172" s="166"/>
      <c r="T172" s="164"/>
      <c r="U172" s="167"/>
      <c r="V172" s="164"/>
      <c r="W172" s="164"/>
      <c r="X172" s="168"/>
      <c r="Y172" s="14">
        <f t="shared" si="9"/>
        <v>0</v>
      </c>
      <c r="Z172" s="69">
        <f t="shared" si="2"/>
        <v>0</v>
      </c>
      <c r="AA172" s="53">
        <f t="shared" si="10"/>
        <v>0</v>
      </c>
    </row>
    <row r="173" spans="1:27" ht="15" customHeight="1" x14ac:dyDescent="0.3">
      <c r="A173" s="68">
        <f t="shared" si="3"/>
        <v>163</v>
      </c>
      <c r="B173" s="69">
        <f t="shared" si="0"/>
        <v>0</v>
      </c>
      <c r="C173" s="170"/>
      <c r="D173" s="164"/>
      <c r="E173" s="164"/>
      <c r="F173" s="165"/>
      <c r="G173" s="166"/>
      <c r="H173" s="164"/>
      <c r="I173" s="164"/>
      <c r="J173" s="170"/>
      <c r="K173" s="167"/>
      <c r="L173" s="171">
        <f t="shared" si="6"/>
        <v>0</v>
      </c>
      <c r="M173" s="164"/>
      <c r="N173" s="165"/>
      <c r="O173" s="172"/>
      <c r="P173" s="170"/>
      <c r="Q173" s="170"/>
      <c r="R173" s="173"/>
      <c r="S173" s="166"/>
      <c r="T173" s="164"/>
      <c r="U173" s="167"/>
      <c r="V173" s="164"/>
      <c r="W173" s="164"/>
      <c r="X173" s="168"/>
      <c r="Y173" s="14">
        <f t="shared" si="9"/>
        <v>0</v>
      </c>
      <c r="Z173" s="69">
        <f t="shared" si="2"/>
        <v>0</v>
      </c>
      <c r="AA173" s="53">
        <f t="shared" si="10"/>
        <v>0</v>
      </c>
    </row>
    <row r="174" spans="1:27" ht="15" customHeight="1" x14ac:dyDescent="0.3">
      <c r="A174" s="68">
        <f t="shared" si="3"/>
        <v>164</v>
      </c>
      <c r="B174" s="69">
        <f t="shared" si="0"/>
        <v>0</v>
      </c>
      <c r="C174" s="170"/>
      <c r="D174" s="164"/>
      <c r="E174" s="164"/>
      <c r="F174" s="165"/>
      <c r="G174" s="166"/>
      <c r="H174" s="164"/>
      <c r="I174" s="164"/>
      <c r="J174" s="170"/>
      <c r="K174" s="167"/>
      <c r="L174" s="171">
        <f t="shared" si="6"/>
        <v>0</v>
      </c>
      <c r="M174" s="164"/>
      <c r="N174" s="165"/>
      <c r="O174" s="172"/>
      <c r="P174" s="170"/>
      <c r="Q174" s="170"/>
      <c r="R174" s="173"/>
      <c r="S174" s="166"/>
      <c r="T174" s="164"/>
      <c r="U174" s="167"/>
      <c r="V174" s="164"/>
      <c r="W174" s="164"/>
      <c r="X174" s="168"/>
      <c r="Y174" s="14">
        <f t="shared" si="9"/>
        <v>0</v>
      </c>
      <c r="Z174" s="69">
        <f t="shared" si="2"/>
        <v>0</v>
      </c>
      <c r="AA174" s="53">
        <f t="shared" si="10"/>
        <v>0</v>
      </c>
    </row>
    <row r="175" spans="1:27" ht="15" customHeight="1" x14ac:dyDescent="0.3">
      <c r="A175" s="68">
        <f t="shared" si="3"/>
        <v>165</v>
      </c>
      <c r="B175" s="69">
        <f t="shared" si="0"/>
        <v>0</v>
      </c>
      <c r="C175" s="170"/>
      <c r="D175" s="164"/>
      <c r="E175" s="164"/>
      <c r="F175" s="165"/>
      <c r="G175" s="166"/>
      <c r="H175" s="164"/>
      <c r="I175" s="164"/>
      <c r="J175" s="170"/>
      <c r="K175" s="167"/>
      <c r="L175" s="171">
        <f t="shared" si="6"/>
        <v>0</v>
      </c>
      <c r="M175" s="164"/>
      <c r="N175" s="165"/>
      <c r="O175" s="172"/>
      <c r="P175" s="170"/>
      <c r="Q175" s="170"/>
      <c r="R175" s="173"/>
      <c r="S175" s="166"/>
      <c r="T175" s="164"/>
      <c r="U175" s="167"/>
      <c r="V175" s="164"/>
      <c r="W175" s="164"/>
      <c r="X175" s="168"/>
      <c r="Y175" s="14">
        <f t="shared" si="9"/>
        <v>0</v>
      </c>
      <c r="Z175" s="69">
        <f t="shared" si="2"/>
        <v>0</v>
      </c>
      <c r="AA175" s="53">
        <f t="shared" si="10"/>
        <v>0</v>
      </c>
    </row>
    <row r="176" spans="1:27" ht="15" customHeight="1" x14ac:dyDescent="0.3">
      <c r="A176" s="68">
        <f t="shared" si="3"/>
        <v>166</v>
      </c>
      <c r="B176" s="69">
        <f t="shared" si="0"/>
        <v>0</v>
      </c>
      <c r="C176" s="170"/>
      <c r="D176" s="164"/>
      <c r="E176" s="164"/>
      <c r="F176" s="165"/>
      <c r="G176" s="166"/>
      <c r="H176" s="164"/>
      <c r="I176" s="164"/>
      <c r="J176" s="170"/>
      <c r="K176" s="167"/>
      <c r="L176" s="171">
        <f t="shared" si="6"/>
        <v>0</v>
      </c>
      <c r="M176" s="164"/>
      <c r="N176" s="165"/>
      <c r="O176" s="172"/>
      <c r="P176" s="170"/>
      <c r="Q176" s="170"/>
      <c r="R176" s="173"/>
      <c r="S176" s="166"/>
      <c r="T176" s="164"/>
      <c r="U176" s="167"/>
      <c r="V176" s="164"/>
      <c r="W176" s="164"/>
      <c r="X176" s="168"/>
      <c r="Y176" s="14">
        <f t="shared" si="9"/>
        <v>0</v>
      </c>
      <c r="Z176" s="69">
        <f t="shared" si="2"/>
        <v>0</v>
      </c>
      <c r="AA176" s="53">
        <f t="shared" si="10"/>
        <v>0</v>
      </c>
    </row>
    <row r="177" spans="1:27" ht="15" customHeight="1" x14ac:dyDescent="0.3">
      <c r="A177" s="68">
        <f t="shared" si="3"/>
        <v>167</v>
      </c>
      <c r="B177" s="69">
        <f t="shared" si="0"/>
        <v>0</v>
      </c>
      <c r="C177" s="170"/>
      <c r="D177" s="164"/>
      <c r="E177" s="164"/>
      <c r="F177" s="165"/>
      <c r="G177" s="166"/>
      <c r="H177" s="164"/>
      <c r="I177" s="164"/>
      <c r="J177" s="170"/>
      <c r="K177" s="167"/>
      <c r="L177" s="171">
        <f t="shared" si="6"/>
        <v>0</v>
      </c>
      <c r="M177" s="164"/>
      <c r="N177" s="165"/>
      <c r="O177" s="172"/>
      <c r="P177" s="170"/>
      <c r="Q177" s="170"/>
      <c r="R177" s="173"/>
      <c r="S177" s="166"/>
      <c r="T177" s="164"/>
      <c r="U177" s="167"/>
      <c r="V177" s="164"/>
      <c r="W177" s="164"/>
      <c r="X177" s="168"/>
      <c r="Y177" s="14">
        <f t="shared" si="9"/>
        <v>0</v>
      </c>
      <c r="Z177" s="69">
        <f t="shared" si="2"/>
        <v>0</v>
      </c>
      <c r="AA177" s="53">
        <f t="shared" si="10"/>
        <v>0</v>
      </c>
    </row>
    <row r="178" spans="1:27" ht="15" customHeight="1" x14ac:dyDescent="0.3">
      <c r="A178" s="68">
        <f t="shared" si="3"/>
        <v>168</v>
      </c>
      <c r="B178" s="69">
        <f t="shared" si="0"/>
        <v>0</v>
      </c>
      <c r="C178" s="170"/>
      <c r="D178" s="164"/>
      <c r="E178" s="164"/>
      <c r="F178" s="165"/>
      <c r="G178" s="166"/>
      <c r="H178" s="164"/>
      <c r="I178" s="164"/>
      <c r="J178" s="170"/>
      <c r="K178" s="167"/>
      <c r="L178" s="171">
        <f t="shared" si="6"/>
        <v>0</v>
      </c>
      <c r="M178" s="164"/>
      <c r="N178" s="165"/>
      <c r="O178" s="172"/>
      <c r="P178" s="170"/>
      <c r="Q178" s="170"/>
      <c r="R178" s="173"/>
      <c r="S178" s="166"/>
      <c r="T178" s="164"/>
      <c r="U178" s="167"/>
      <c r="V178" s="164"/>
      <c r="W178" s="164"/>
      <c r="X178" s="168"/>
      <c r="Y178" s="14">
        <f t="shared" si="9"/>
        <v>0</v>
      </c>
      <c r="Z178" s="69">
        <f t="shared" si="2"/>
        <v>0</v>
      </c>
      <c r="AA178" s="53">
        <f t="shared" si="10"/>
        <v>0</v>
      </c>
    </row>
    <row r="179" spans="1:27" ht="15" customHeight="1" x14ac:dyDescent="0.3">
      <c r="A179" s="68">
        <f t="shared" si="3"/>
        <v>169</v>
      </c>
      <c r="B179" s="69">
        <f t="shared" si="0"/>
        <v>0</v>
      </c>
      <c r="C179" s="170"/>
      <c r="D179" s="164"/>
      <c r="E179" s="164"/>
      <c r="F179" s="165"/>
      <c r="G179" s="166"/>
      <c r="H179" s="164"/>
      <c r="I179" s="164"/>
      <c r="J179" s="170"/>
      <c r="K179" s="167"/>
      <c r="L179" s="171">
        <f t="shared" si="6"/>
        <v>0</v>
      </c>
      <c r="M179" s="164"/>
      <c r="N179" s="165"/>
      <c r="O179" s="172"/>
      <c r="P179" s="170"/>
      <c r="Q179" s="170"/>
      <c r="R179" s="173"/>
      <c r="S179" s="166"/>
      <c r="T179" s="164"/>
      <c r="U179" s="167"/>
      <c r="V179" s="164"/>
      <c r="W179" s="164"/>
      <c r="X179" s="168"/>
      <c r="Y179" s="14">
        <f t="shared" si="9"/>
        <v>0</v>
      </c>
      <c r="Z179" s="69">
        <f t="shared" si="2"/>
        <v>0</v>
      </c>
      <c r="AA179" s="53">
        <f t="shared" si="10"/>
        <v>0</v>
      </c>
    </row>
    <row r="180" spans="1:27" ht="15" customHeight="1" x14ac:dyDescent="0.3">
      <c r="A180" s="68">
        <f t="shared" si="3"/>
        <v>170</v>
      </c>
      <c r="B180" s="69">
        <f t="shared" si="0"/>
        <v>0</v>
      </c>
      <c r="C180" s="170"/>
      <c r="D180" s="164"/>
      <c r="E180" s="164"/>
      <c r="F180" s="165"/>
      <c r="G180" s="166"/>
      <c r="H180" s="164"/>
      <c r="I180" s="164"/>
      <c r="J180" s="170"/>
      <c r="K180" s="167"/>
      <c r="L180" s="171">
        <f t="shared" si="6"/>
        <v>0</v>
      </c>
      <c r="M180" s="164"/>
      <c r="N180" s="165"/>
      <c r="O180" s="172"/>
      <c r="P180" s="170"/>
      <c r="Q180" s="170"/>
      <c r="R180" s="173"/>
      <c r="S180" s="166"/>
      <c r="T180" s="164"/>
      <c r="U180" s="167"/>
      <c r="V180" s="164"/>
      <c r="W180" s="164"/>
      <c r="X180" s="168"/>
      <c r="Y180" s="14">
        <f t="shared" si="9"/>
        <v>0</v>
      </c>
      <c r="Z180" s="69">
        <f t="shared" si="2"/>
        <v>0</v>
      </c>
      <c r="AA180" s="53">
        <f t="shared" si="10"/>
        <v>0</v>
      </c>
    </row>
    <row r="181" spans="1:27" ht="15" customHeight="1" x14ac:dyDescent="0.3">
      <c r="A181" s="68">
        <f t="shared" si="3"/>
        <v>171</v>
      </c>
      <c r="B181" s="69">
        <f t="shared" si="0"/>
        <v>0</v>
      </c>
      <c r="C181" s="170"/>
      <c r="D181" s="164"/>
      <c r="E181" s="164"/>
      <c r="F181" s="165"/>
      <c r="G181" s="166"/>
      <c r="H181" s="164"/>
      <c r="I181" s="164"/>
      <c r="J181" s="170"/>
      <c r="K181" s="167"/>
      <c r="L181" s="171">
        <f t="shared" si="6"/>
        <v>0</v>
      </c>
      <c r="M181" s="164"/>
      <c r="N181" s="165"/>
      <c r="O181" s="172"/>
      <c r="P181" s="170"/>
      <c r="Q181" s="170"/>
      <c r="R181" s="173"/>
      <c r="S181" s="166"/>
      <c r="T181" s="164"/>
      <c r="U181" s="167"/>
      <c r="V181" s="164"/>
      <c r="W181" s="164"/>
      <c r="X181" s="168"/>
      <c r="Y181" s="14">
        <f t="shared" si="9"/>
        <v>0</v>
      </c>
      <c r="Z181" s="69">
        <f t="shared" si="2"/>
        <v>0</v>
      </c>
      <c r="AA181" s="53">
        <f t="shared" si="10"/>
        <v>0</v>
      </c>
    </row>
    <row r="182" spans="1:27" ht="15" customHeight="1" x14ac:dyDescent="0.3">
      <c r="A182" s="68">
        <f t="shared" si="3"/>
        <v>172</v>
      </c>
      <c r="B182" s="69">
        <f t="shared" si="0"/>
        <v>0</v>
      </c>
      <c r="C182" s="170"/>
      <c r="D182" s="164"/>
      <c r="E182" s="164"/>
      <c r="F182" s="165"/>
      <c r="G182" s="166"/>
      <c r="H182" s="164"/>
      <c r="I182" s="164"/>
      <c r="J182" s="170"/>
      <c r="K182" s="167"/>
      <c r="L182" s="171">
        <f t="shared" si="6"/>
        <v>0</v>
      </c>
      <c r="M182" s="164"/>
      <c r="N182" s="165"/>
      <c r="O182" s="172"/>
      <c r="P182" s="170"/>
      <c r="Q182" s="170"/>
      <c r="R182" s="173"/>
      <c r="S182" s="166"/>
      <c r="T182" s="164"/>
      <c r="U182" s="167"/>
      <c r="V182" s="164"/>
      <c r="W182" s="164"/>
      <c r="X182" s="168"/>
      <c r="Y182" s="14">
        <f t="shared" si="9"/>
        <v>0</v>
      </c>
      <c r="Z182" s="69">
        <f t="shared" si="2"/>
        <v>0</v>
      </c>
      <c r="AA182" s="53">
        <f t="shared" si="10"/>
        <v>0</v>
      </c>
    </row>
    <row r="183" spans="1:27" ht="15" customHeight="1" x14ac:dyDescent="0.3">
      <c r="A183" s="68">
        <f t="shared" si="3"/>
        <v>173</v>
      </c>
      <c r="B183" s="69">
        <f t="shared" si="0"/>
        <v>0</v>
      </c>
      <c r="C183" s="170"/>
      <c r="D183" s="164"/>
      <c r="E183" s="164"/>
      <c r="F183" s="165"/>
      <c r="G183" s="166"/>
      <c r="H183" s="164"/>
      <c r="I183" s="164"/>
      <c r="J183" s="170"/>
      <c r="K183" s="167"/>
      <c r="L183" s="171">
        <f t="shared" si="6"/>
        <v>0</v>
      </c>
      <c r="M183" s="164"/>
      <c r="N183" s="165"/>
      <c r="O183" s="172"/>
      <c r="P183" s="170"/>
      <c r="Q183" s="170"/>
      <c r="R183" s="173"/>
      <c r="S183" s="166"/>
      <c r="T183" s="164"/>
      <c r="U183" s="167"/>
      <c r="V183" s="164"/>
      <c r="W183" s="164"/>
      <c r="X183" s="168"/>
      <c r="Y183" s="14">
        <f t="shared" si="9"/>
        <v>0</v>
      </c>
      <c r="Z183" s="69">
        <f t="shared" si="2"/>
        <v>0</v>
      </c>
      <c r="AA183" s="53">
        <f t="shared" si="10"/>
        <v>0</v>
      </c>
    </row>
    <row r="184" spans="1:27" ht="15" customHeight="1" x14ac:dyDescent="0.3">
      <c r="A184" s="68">
        <f t="shared" si="3"/>
        <v>174</v>
      </c>
      <c r="B184" s="69">
        <f t="shared" si="0"/>
        <v>0</v>
      </c>
      <c r="C184" s="170"/>
      <c r="D184" s="164"/>
      <c r="E184" s="164"/>
      <c r="F184" s="165"/>
      <c r="G184" s="166"/>
      <c r="H184" s="164"/>
      <c r="I184" s="164"/>
      <c r="J184" s="170"/>
      <c r="K184" s="167"/>
      <c r="L184" s="171">
        <f t="shared" si="6"/>
        <v>0</v>
      </c>
      <c r="M184" s="164"/>
      <c r="N184" s="165"/>
      <c r="O184" s="172"/>
      <c r="P184" s="170"/>
      <c r="Q184" s="170"/>
      <c r="R184" s="173"/>
      <c r="S184" s="166"/>
      <c r="T184" s="164"/>
      <c r="U184" s="167"/>
      <c r="V184" s="164"/>
      <c r="W184" s="164"/>
      <c r="X184" s="168"/>
      <c r="Y184" s="14">
        <f t="shared" si="9"/>
        <v>0</v>
      </c>
      <c r="Z184" s="69">
        <f t="shared" si="2"/>
        <v>0</v>
      </c>
      <c r="AA184" s="53">
        <f t="shared" si="10"/>
        <v>0</v>
      </c>
    </row>
    <row r="185" spans="1:27" ht="15" customHeight="1" x14ac:dyDescent="0.3">
      <c r="A185" s="68">
        <f t="shared" si="3"/>
        <v>175</v>
      </c>
      <c r="B185" s="69">
        <f t="shared" si="0"/>
        <v>0</v>
      </c>
      <c r="C185" s="170"/>
      <c r="D185" s="164"/>
      <c r="E185" s="164"/>
      <c r="F185" s="165"/>
      <c r="G185" s="166"/>
      <c r="H185" s="164"/>
      <c r="I185" s="164"/>
      <c r="J185" s="170"/>
      <c r="K185" s="167"/>
      <c r="L185" s="171">
        <f t="shared" si="6"/>
        <v>0</v>
      </c>
      <c r="M185" s="164"/>
      <c r="N185" s="165"/>
      <c r="O185" s="172"/>
      <c r="P185" s="170"/>
      <c r="Q185" s="170"/>
      <c r="R185" s="173"/>
      <c r="S185" s="166"/>
      <c r="T185" s="164"/>
      <c r="U185" s="167"/>
      <c r="V185" s="164"/>
      <c r="W185" s="164"/>
      <c r="X185" s="168"/>
      <c r="Y185" s="14">
        <f t="shared" si="9"/>
        <v>0</v>
      </c>
      <c r="Z185" s="69">
        <f t="shared" si="2"/>
        <v>0</v>
      </c>
      <c r="AA185" s="53">
        <f t="shared" si="10"/>
        <v>0</v>
      </c>
    </row>
    <row r="186" spans="1:27" ht="15" customHeight="1" x14ac:dyDescent="0.3">
      <c r="A186" s="68">
        <f t="shared" si="3"/>
        <v>176</v>
      </c>
      <c r="B186" s="69">
        <f t="shared" si="0"/>
        <v>0</v>
      </c>
      <c r="C186" s="170"/>
      <c r="D186" s="164"/>
      <c r="E186" s="164"/>
      <c r="F186" s="165"/>
      <c r="G186" s="166"/>
      <c r="H186" s="164"/>
      <c r="I186" s="164"/>
      <c r="J186" s="170"/>
      <c r="K186" s="167"/>
      <c r="L186" s="171">
        <f t="shared" si="6"/>
        <v>0</v>
      </c>
      <c r="M186" s="164"/>
      <c r="N186" s="165"/>
      <c r="O186" s="172"/>
      <c r="P186" s="170"/>
      <c r="Q186" s="170"/>
      <c r="R186" s="173"/>
      <c r="S186" s="166"/>
      <c r="T186" s="164"/>
      <c r="U186" s="167"/>
      <c r="V186" s="164"/>
      <c r="W186" s="164"/>
      <c r="X186" s="168"/>
      <c r="Y186" s="14">
        <f t="shared" si="9"/>
        <v>0</v>
      </c>
      <c r="Z186" s="69">
        <f t="shared" si="2"/>
        <v>0</v>
      </c>
      <c r="AA186" s="53">
        <f t="shared" si="10"/>
        <v>0</v>
      </c>
    </row>
    <row r="187" spans="1:27" ht="15" customHeight="1" x14ac:dyDescent="0.3">
      <c r="A187" s="68">
        <f t="shared" si="3"/>
        <v>177</v>
      </c>
      <c r="B187" s="69">
        <f t="shared" si="0"/>
        <v>0</v>
      </c>
      <c r="C187" s="170"/>
      <c r="D187" s="164"/>
      <c r="E187" s="164"/>
      <c r="F187" s="165"/>
      <c r="G187" s="166"/>
      <c r="H187" s="164"/>
      <c r="I187" s="164"/>
      <c r="J187" s="170"/>
      <c r="K187" s="167"/>
      <c r="L187" s="171">
        <f t="shared" si="6"/>
        <v>0</v>
      </c>
      <c r="M187" s="164"/>
      <c r="N187" s="165"/>
      <c r="O187" s="172"/>
      <c r="P187" s="170"/>
      <c r="Q187" s="170"/>
      <c r="R187" s="173"/>
      <c r="S187" s="166"/>
      <c r="T187" s="164"/>
      <c r="U187" s="167"/>
      <c r="V187" s="164"/>
      <c r="W187" s="164"/>
      <c r="X187" s="168"/>
      <c r="Y187" s="14">
        <f t="shared" si="9"/>
        <v>0</v>
      </c>
      <c r="Z187" s="69">
        <f t="shared" si="2"/>
        <v>0</v>
      </c>
      <c r="AA187" s="53">
        <f t="shared" si="10"/>
        <v>0</v>
      </c>
    </row>
    <row r="188" spans="1:27" ht="15" customHeight="1" x14ac:dyDescent="0.3">
      <c r="A188" s="68">
        <f t="shared" si="3"/>
        <v>178</v>
      </c>
      <c r="B188" s="69">
        <f t="shared" si="0"/>
        <v>0</v>
      </c>
      <c r="C188" s="170"/>
      <c r="D188" s="164"/>
      <c r="E188" s="164"/>
      <c r="F188" s="165"/>
      <c r="G188" s="166"/>
      <c r="H188" s="164"/>
      <c r="I188" s="164"/>
      <c r="J188" s="170"/>
      <c r="K188" s="167"/>
      <c r="L188" s="171">
        <f t="shared" si="6"/>
        <v>0</v>
      </c>
      <c r="M188" s="164"/>
      <c r="N188" s="165"/>
      <c r="O188" s="172"/>
      <c r="P188" s="170"/>
      <c r="Q188" s="170"/>
      <c r="R188" s="173"/>
      <c r="S188" s="166"/>
      <c r="T188" s="164"/>
      <c r="U188" s="167"/>
      <c r="V188" s="164"/>
      <c r="W188" s="164"/>
      <c r="X188" s="168"/>
      <c r="Y188" s="14">
        <f t="shared" si="9"/>
        <v>0</v>
      </c>
      <c r="Z188" s="69">
        <f t="shared" si="2"/>
        <v>0</v>
      </c>
      <c r="AA188" s="53">
        <f t="shared" si="10"/>
        <v>0</v>
      </c>
    </row>
    <row r="189" spans="1:27" ht="15" customHeight="1" x14ac:dyDescent="0.3">
      <c r="A189" s="68">
        <f t="shared" si="3"/>
        <v>179</v>
      </c>
      <c r="B189" s="69">
        <f t="shared" si="0"/>
        <v>0</v>
      </c>
      <c r="C189" s="170"/>
      <c r="D189" s="164"/>
      <c r="E189" s="164"/>
      <c r="F189" s="165"/>
      <c r="G189" s="166"/>
      <c r="H189" s="164"/>
      <c r="I189" s="164"/>
      <c r="J189" s="170"/>
      <c r="K189" s="167"/>
      <c r="L189" s="171">
        <f t="shared" si="6"/>
        <v>0</v>
      </c>
      <c r="M189" s="164"/>
      <c r="N189" s="165"/>
      <c r="O189" s="172"/>
      <c r="P189" s="170"/>
      <c r="Q189" s="170"/>
      <c r="R189" s="173"/>
      <c r="S189" s="166"/>
      <c r="T189" s="164"/>
      <c r="U189" s="167"/>
      <c r="V189" s="164"/>
      <c r="W189" s="164"/>
      <c r="X189" s="168"/>
      <c r="Y189" s="14">
        <f t="shared" si="9"/>
        <v>0</v>
      </c>
      <c r="Z189" s="69">
        <f t="shared" si="2"/>
        <v>0</v>
      </c>
      <c r="AA189" s="53">
        <f t="shared" si="10"/>
        <v>0</v>
      </c>
    </row>
    <row r="190" spans="1:27" ht="15" customHeight="1" x14ac:dyDescent="0.3">
      <c r="A190" s="68">
        <f t="shared" si="3"/>
        <v>180</v>
      </c>
      <c r="B190" s="69">
        <f t="shared" si="0"/>
        <v>0</v>
      </c>
      <c r="C190" s="170"/>
      <c r="D190" s="164"/>
      <c r="E190" s="164"/>
      <c r="F190" s="165"/>
      <c r="G190" s="166"/>
      <c r="H190" s="164"/>
      <c r="I190" s="164"/>
      <c r="J190" s="170"/>
      <c r="K190" s="167"/>
      <c r="L190" s="171">
        <f t="shared" si="6"/>
        <v>0</v>
      </c>
      <c r="M190" s="164"/>
      <c r="N190" s="165"/>
      <c r="O190" s="172"/>
      <c r="P190" s="170"/>
      <c r="Q190" s="170"/>
      <c r="R190" s="173"/>
      <c r="S190" s="166"/>
      <c r="T190" s="164"/>
      <c r="U190" s="167"/>
      <c r="V190" s="164"/>
      <c r="W190" s="164"/>
      <c r="X190" s="168"/>
      <c r="Y190" s="14">
        <f t="shared" si="9"/>
        <v>0</v>
      </c>
      <c r="Z190" s="69">
        <f t="shared" si="2"/>
        <v>0</v>
      </c>
      <c r="AA190" s="53">
        <f t="shared" si="10"/>
        <v>0</v>
      </c>
    </row>
    <row r="191" spans="1:27" ht="15" customHeight="1" x14ac:dyDescent="0.3">
      <c r="A191" s="68">
        <f t="shared" si="3"/>
        <v>181</v>
      </c>
      <c r="B191" s="69">
        <f t="shared" si="0"/>
        <v>0</v>
      </c>
      <c r="C191" s="170"/>
      <c r="D191" s="170"/>
      <c r="E191" s="170"/>
      <c r="F191" s="174"/>
      <c r="G191" s="172"/>
      <c r="H191" s="170"/>
      <c r="I191" s="170"/>
      <c r="J191" s="170"/>
      <c r="K191" s="173"/>
      <c r="L191" s="171">
        <f t="shared" si="6"/>
        <v>0</v>
      </c>
      <c r="M191" s="170"/>
      <c r="N191" s="174"/>
      <c r="O191" s="172"/>
      <c r="P191" s="170"/>
      <c r="Q191" s="170"/>
      <c r="R191" s="173"/>
      <c r="S191" s="172"/>
      <c r="T191" s="170"/>
      <c r="U191" s="173"/>
      <c r="V191" s="170"/>
      <c r="W191" s="170"/>
      <c r="X191" s="175"/>
      <c r="Y191" s="14">
        <f t="shared" si="9"/>
        <v>0</v>
      </c>
      <c r="Z191" s="69">
        <f t="shared" si="2"/>
        <v>0</v>
      </c>
      <c r="AA191" s="53">
        <f t="shared" si="10"/>
        <v>0</v>
      </c>
    </row>
    <row r="192" spans="1:27" ht="15" customHeight="1" x14ac:dyDescent="0.3">
      <c r="A192" s="68">
        <f t="shared" si="3"/>
        <v>182</v>
      </c>
      <c r="B192" s="69">
        <f t="shared" si="0"/>
        <v>0</v>
      </c>
      <c r="C192" s="170"/>
      <c r="D192" s="170"/>
      <c r="E192" s="170"/>
      <c r="F192" s="174"/>
      <c r="G192" s="172"/>
      <c r="H192" s="170"/>
      <c r="I192" s="170"/>
      <c r="J192" s="170"/>
      <c r="K192" s="173"/>
      <c r="L192" s="171">
        <f t="shared" si="6"/>
        <v>0</v>
      </c>
      <c r="M192" s="170"/>
      <c r="N192" s="174"/>
      <c r="O192" s="172"/>
      <c r="P192" s="170"/>
      <c r="Q192" s="170"/>
      <c r="R192" s="173"/>
      <c r="S192" s="172"/>
      <c r="T192" s="170"/>
      <c r="U192" s="173"/>
      <c r="V192" s="170"/>
      <c r="W192" s="170"/>
      <c r="X192" s="175"/>
      <c r="Y192" s="14">
        <f t="shared" si="9"/>
        <v>0</v>
      </c>
      <c r="Z192" s="69">
        <f t="shared" si="2"/>
        <v>0</v>
      </c>
      <c r="AA192" s="53">
        <f t="shared" si="10"/>
        <v>0</v>
      </c>
    </row>
    <row r="193" spans="1:27" ht="15" customHeight="1" x14ac:dyDescent="0.3">
      <c r="A193" s="68">
        <f t="shared" si="3"/>
        <v>183</v>
      </c>
      <c r="B193" s="69">
        <f t="shared" si="0"/>
        <v>0</v>
      </c>
      <c r="C193" s="170"/>
      <c r="D193" s="170"/>
      <c r="E193" s="170"/>
      <c r="F193" s="174"/>
      <c r="G193" s="172"/>
      <c r="H193" s="170"/>
      <c r="I193" s="170"/>
      <c r="J193" s="170"/>
      <c r="K193" s="173"/>
      <c r="L193" s="171">
        <f t="shared" si="6"/>
        <v>0</v>
      </c>
      <c r="M193" s="170"/>
      <c r="N193" s="174"/>
      <c r="O193" s="172"/>
      <c r="P193" s="170"/>
      <c r="Q193" s="170"/>
      <c r="R193" s="173"/>
      <c r="S193" s="172"/>
      <c r="T193" s="170"/>
      <c r="U193" s="173"/>
      <c r="V193" s="170"/>
      <c r="W193" s="170"/>
      <c r="X193" s="175"/>
      <c r="Y193" s="14">
        <f t="shared" si="9"/>
        <v>0</v>
      </c>
      <c r="Z193" s="69">
        <f t="shared" si="2"/>
        <v>0</v>
      </c>
      <c r="AA193" s="53">
        <f t="shared" si="10"/>
        <v>0</v>
      </c>
    </row>
    <row r="194" spans="1:27" ht="15" customHeight="1" x14ac:dyDescent="0.3">
      <c r="A194" s="68">
        <f t="shared" si="3"/>
        <v>184</v>
      </c>
      <c r="B194" s="69">
        <f t="shared" si="0"/>
        <v>0</v>
      </c>
      <c r="C194" s="170"/>
      <c r="D194" s="170"/>
      <c r="E194" s="170"/>
      <c r="F194" s="174"/>
      <c r="G194" s="172"/>
      <c r="H194" s="170"/>
      <c r="I194" s="170"/>
      <c r="J194" s="170"/>
      <c r="K194" s="173"/>
      <c r="L194" s="171">
        <f t="shared" si="6"/>
        <v>0</v>
      </c>
      <c r="M194" s="170"/>
      <c r="N194" s="174"/>
      <c r="O194" s="172"/>
      <c r="P194" s="170"/>
      <c r="Q194" s="170"/>
      <c r="R194" s="173"/>
      <c r="S194" s="172"/>
      <c r="T194" s="170"/>
      <c r="U194" s="173"/>
      <c r="V194" s="170"/>
      <c r="W194" s="170"/>
      <c r="X194" s="175"/>
      <c r="Y194" s="14">
        <f t="shared" si="9"/>
        <v>0</v>
      </c>
      <c r="Z194" s="69">
        <f t="shared" si="2"/>
        <v>0</v>
      </c>
      <c r="AA194" s="53">
        <f t="shared" si="10"/>
        <v>0</v>
      </c>
    </row>
    <row r="195" spans="1:27" ht="15" customHeight="1" x14ac:dyDescent="0.3">
      <c r="A195" s="68">
        <f t="shared" si="3"/>
        <v>185</v>
      </c>
      <c r="B195" s="69">
        <f t="shared" si="0"/>
        <v>0</v>
      </c>
      <c r="C195" s="170"/>
      <c r="D195" s="170"/>
      <c r="E195" s="170"/>
      <c r="F195" s="174"/>
      <c r="G195" s="172"/>
      <c r="H195" s="170"/>
      <c r="I195" s="170"/>
      <c r="J195" s="170"/>
      <c r="K195" s="173"/>
      <c r="L195" s="171">
        <f t="shared" si="6"/>
        <v>0</v>
      </c>
      <c r="M195" s="170"/>
      <c r="N195" s="174"/>
      <c r="O195" s="172"/>
      <c r="P195" s="170"/>
      <c r="Q195" s="170"/>
      <c r="R195" s="173"/>
      <c r="S195" s="172"/>
      <c r="T195" s="170"/>
      <c r="U195" s="173"/>
      <c r="V195" s="170"/>
      <c r="W195" s="170"/>
      <c r="X195" s="175"/>
      <c r="Y195" s="14">
        <f t="shared" si="9"/>
        <v>0</v>
      </c>
      <c r="Z195" s="69">
        <f t="shared" si="2"/>
        <v>0</v>
      </c>
      <c r="AA195" s="53">
        <f t="shared" si="10"/>
        <v>0</v>
      </c>
    </row>
    <row r="196" spans="1:27" ht="15" customHeight="1" x14ac:dyDescent="0.3">
      <c r="A196" s="68">
        <f t="shared" si="3"/>
        <v>186</v>
      </c>
      <c r="B196" s="69">
        <f t="shared" si="0"/>
        <v>0</v>
      </c>
      <c r="C196" s="170"/>
      <c r="D196" s="170"/>
      <c r="E196" s="170"/>
      <c r="F196" s="174"/>
      <c r="G196" s="172"/>
      <c r="H196" s="170"/>
      <c r="I196" s="170"/>
      <c r="J196" s="170"/>
      <c r="K196" s="173"/>
      <c r="L196" s="171">
        <f t="shared" si="6"/>
        <v>0</v>
      </c>
      <c r="M196" s="170"/>
      <c r="N196" s="174"/>
      <c r="O196" s="172"/>
      <c r="P196" s="170"/>
      <c r="Q196" s="170"/>
      <c r="R196" s="173"/>
      <c r="S196" s="172"/>
      <c r="T196" s="170"/>
      <c r="U196" s="173"/>
      <c r="V196" s="170"/>
      <c r="W196" s="170"/>
      <c r="X196" s="175"/>
      <c r="Y196" s="14">
        <f t="shared" si="9"/>
        <v>0</v>
      </c>
      <c r="Z196" s="69">
        <f t="shared" si="2"/>
        <v>0</v>
      </c>
      <c r="AA196" s="53">
        <f t="shared" si="10"/>
        <v>0</v>
      </c>
    </row>
    <row r="197" spans="1:27" ht="15" customHeight="1" x14ac:dyDescent="0.3">
      <c r="A197" s="68">
        <f t="shared" si="3"/>
        <v>187</v>
      </c>
      <c r="B197" s="69">
        <f t="shared" si="0"/>
        <v>0</v>
      </c>
      <c r="C197" s="170"/>
      <c r="D197" s="170"/>
      <c r="E197" s="170"/>
      <c r="F197" s="174"/>
      <c r="G197" s="172"/>
      <c r="H197" s="170"/>
      <c r="I197" s="170"/>
      <c r="J197" s="170"/>
      <c r="K197" s="173"/>
      <c r="L197" s="171">
        <f t="shared" si="6"/>
        <v>0</v>
      </c>
      <c r="M197" s="170"/>
      <c r="N197" s="174"/>
      <c r="O197" s="172"/>
      <c r="P197" s="170"/>
      <c r="Q197" s="170"/>
      <c r="R197" s="173"/>
      <c r="S197" s="172"/>
      <c r="T197" s="170"/>
      <c r="U197" s="173"/>
      <c r="V197" s="170"/>
      <c r="W197" s="170"/>
      <c r="X197" s="175"/>
      <c r="Y197" s="14">
        <f t="shared" si="9"/>
        <v>0</v>
      </c>
      <c r="Z197" s="69">
        <f t="shared" si="2"/>
        <v>0</v>
      </c>
      <c r="AA197" s="53">
        <f t="shared" si="10"/>
        <v>0</v>
      </c>
    </row>
    <row r="198" spans="1:27" ht="15" customHeight="1" x14ac:dyDescent="0.3">
      <c r="A198" s="68">
        <f t="shared" si="3"/>
        <v>188</v>
      </c>
      <c r="B198" s="69">
        <f t="shared" si="0"/>
        <v>0</v>
      </c>
      <c r="C198" s="170"/>
      <c r="D198" s="170"/>
      <c r="E198" s="170"/>
      <c r="F198" s="174"/>
      <c r="G198" s="172"/>
      <c r="H198" s="170"/>
      <c r="I198" s="170"/>
      <c r="J198" s="170"/>
      <c r="K198" s="173"/>
      <c r="L198" s="171">
        <f t="shared" si="6"/>
        <v>0</v>
      </c>
      <c r="M198" s="170"/>
      <c r="N198" s="174"/>
      <c r="O198" s="172"/>
      <c r="P198" s="170"/>
      <c r="Q198" s="170"/>
      <c r="R198" s="173"/>
      <c r="S198" s="172"/>
      <c r="T198" s="170"/>
      <c r="U198" s="173"/>
      <c r="V198" s="170"/>
      <c r="W198" s="170"/>
      <c r="X198" s="175"/>
      <c r="Y198" s="14">
        <f t="shared" si="9"/>
        <v>0</v>
      </c>
      <c r="Z198" s="69">
        <f t="shared" si="2"/>
        <v>0</v>
      </c>
      <c r="AA198" s="53">
        <f t="shared" si="10"/>
        <v>0</v>
      </c>
    </row>
    <row r="199" spans="1:27" ht="15" customHeight="1" x14ac:dyDescent="0.3">
      <c r="A199" s="68">
        <f t="shared" si="3"/>
        <v>189</v>
      </c>
      <c r="B199" s="69">
        <f t="shared" si="0"/>
        <v>0</v>
      </c>
      <c r="C199" s="164"/>
      <c r="D199" s="164"/>
      <c r="E199" s="164"/>
      <c r="F199" s="165"/>
      <c r="G199" s="166"/>
      <c r="H199" s="164"/>
      <c r="I199" s="164"/>
      <c r="J199" s="164"/>
      <c r="K199" s="167"/>
      <c r="L199" s="171">
        <f t="shared" si="6"/>
        <v>0</v>
      </c>
      <c r="M199" s="170"/>
      <c r="N199" s="174"/>
      <c r="O199" s="172"/>
      <c r="P199" s="170"/>
      <c r="Q199" s="170"/>
      <c r="R199" s="173"/>
      <c r="S199" s="172"/>
      <c r="T199" s="170"/>
      <c r="U199" s="173"/>
      <c r="V199" s="170"/>
      <c r="W199" s="170"/>
      <c r="X199" s="175"/>
      <c r="Y199" s="14">
        <f t="shared" si="9"/>
        <v>0</v>
      </c>
      <c r="Z199" s="69">
        <f t="shared" si="2"/>
        <v>0</v>
      </c>
      <c r="AA199" s="53">
        <f t="shared" si="10"/>
        <v>0</v>
      </c>
    </row>
    <row r="200" spans="1:27" ht="15" customHeight="1" x14ac:dyDescent="0.3">
      <c r="A200" s="68">
        <f t="shared" si="3"/>
        <v>190</v>
      </c>
      <c r="B200" s="69">
        <f t="shared" si="0"/>
        <v>0</v>
      </c>
      <c r="C200" s="170"/>
      <c r="D200" s="164"/>
      <c r="E200" s="164"/>
      <c r="F200" s="165"/>
      <c r="G200" s="166"/>
      <c r="H200" s="164"/>
      <c r="I200" s="164"/>
      <c r="J200" s="170"/>
      <c r="K200" s="167"/>
      <c r="L200" s="171">
        <f t="shared" si="6"/>
        <v>0</v>
      </c>
      <c r="M200" s="164"/>
      <c r="N200" s="165"/>
      <c r="O200" s="172"/>
      <c r="P200" s="170"/>
      <c r="Q200" s="170"/>
      <c r="R200" s="173"/>
      <c r="S200" s="166"/>
      <c r="T200" s="164"/>
      <c r="U200" s="167"/>
      <c r="V200" s="164"/>
      <c r="W200" s="164"/>
      <c r="X200" s="168"/>
      <c r="Y200" s="14">
        <f t="shared" si="9"/>
        <v>0</v>
      </c>
      <c r="Z200" s="69">
        <f t="shared" si="2"/>
        <v>0</v>
      </c>
      <c r="AA200" s="53">
        <f t="shared" si="10"/>
        <v>0</v>
      </c>
    </row>
    <row r="201" spans="1:27" ht="15" customHeight="1" x14ac:dyDescent="0.3">
      <c r="A201" s="68">
        <f t="shared" si="3"/>
        <v>191</v>
      </c>
      <c r="B201" s="69">
        <f t="shared" si="0"/>
        <v>0</v>
      </c>
      <c r="C201" s="170"/>
      <c r="D201" s="164"/>
      <c r="E201" s="164"/>
      <c r="F201" s="165"/>
      <c r="G201" s="166"/>
      <c r="H201" s="164"/>
      <c r="I201" s="164"/>
      <c r="J201" s="170"/>
      <c r="K201" s="167"/>
      <c r="L201" s="171">
        <f t="shared" si="6"/>
        <v>0</v>
      </c>
      <c r="M201" s="164"/>
      <c r="N201" s="165"/>
      <c r="O201" s="172"/>
      <c r="P201" s="170"/>
      <c r="Q201" s="170"/>
      <c r="R201" s="173"/>
      <c r="S201" s="166"/>
      <c r="T201" s="164"/>
      <c r="U201" s="167"/>
      <c r="V201" s="164"/>
      <c r="W201" s="164"/>
      <c r="X201" s="168"/>
      <c r="Y201" s="14">
        <f t="shared" si="9"/>
        <v>0</v>
      </c>
      <c r="Z201" s="69">
        <f t="shared" si="2"/>
        <v>0</v>
      </c>
      <c r="AA201" s="53">
        <f t="shared" si="10"/>
        <v>0</v>
      </c>
    </row>
    <row r="202" spans="1:27" ht="15" customHeight="1" x14ac:dyDescent="0.3">
      <c r="A202" s="68">
        <f t="shared" si="3"/>
        <v>192</v>
      </c>
      <c r="B202" s="69">
        <f t="shared" si="0"/>
        <v>0</v>
      </c>
      <c r="C202" s="170"/>
      <c r="D202" s="164"/>
      <c r="E202" s="164"/>
      <c r="F202" s="165"/>
      <c r="G202" s="166"/>
      <c r="H202" s="164"/>
      <c r="I202" s="164"/>
      <c r="J202" s="170"/>
      <c r="K202" s="167"/>
      <c r="L202" s="171">
        <f t="shared" si="6"/>
        <v>0</v>
      </c>
      <c r="M202" s="164"/>
      <c r="N202" s="165"/>
      <c r="O202" s="172"/>
      <c r="P202" s="170"/>
      <c r="Q202" s="170"/>
      <c r="R202" s="173"/>
      <c r="S202" s="166"/>
      <c r="T202" s="164"/>
      <c r="U202" s="167"/>
      <c r="V202" s="164"/>
      <c r="W202" s="164"/>
      <c r="X202" s="168"/>
      <c r="Y202" s="14">
        <f t="shared" si="9"/>
        <v>0</v>
      </c>
      <c r="Z202" s="69">
        <f t="shared" si="2"/>
        <v>0</v>
      </c>
      <c r="AA202" s="53">
        <f t="shared" si="10"/>
        <v>0</v>
      </c>
    </row>
    <row r="203" spans="1:27" ht="15" customHeight="1" x14ac:dyDescent="0.3">
      <c r="A203" s="68">
        <f t="shared" si="3"/>
        <v>193</v>
      </c>
      <c r="B203" s="69">
        <f t="shared" si="0"/>
        <v>0</v>
      </c>
      <c r="C203" s="170"/>
      <c r="D203" s="164"/>
      <c r="E203" s="164"/>
      <c r="F203" s="165"/>
      <c r="G203" s="166"/>
      <c r="H203" s="164"/>
      <c r="I203" s="164"/>
      <c r="J203" s="170"/>
      <c r="K203" s="167"/>
      <c r="L203" s="171">
        <f t="shared" si="6"/>
        <v>0</v>
      </c>
      <c r="M203" s="164"/>
      <c r="N203" s="165"/>
      <c r="O203" s="172"/>
      <c r="P203" s="170"/>
      <c r="Q203" s="170"/>
      <c r="R203" s="173"/>
      <c r="S203" s="166"/>
      <c r="T203" s="164"/>
      <c r="U203" s="167"/>
      <c r="V203" s="164"/>
      <c r="W203" s="164"/>
      <c r="X203" s="168"/>
      <c r="Y203" s="14">
        <f t="shared" ref="Y203:Y266" si="11">Y202+F203-T203-U203-M203</f>
        <v>0</v>
      </c>
      <c r="Z203" s="69">
        <f t="shared" si="2"/>
        <v>0</v>
      </c>
      <c r="AA203" s="53">
        <f t="shared" ref="AA203:AA266" si="12">AA202+Z203-W203</f>
        <v>0</v>
      </c>
    </row>
    <row r="204" spans="1:27" ht="15" customHeight="1" x14ac:dyDescent="0.3">
      <c r="A204" s="68">
        <f t="shared" si="3"/>
        <v>194</v>
      </c>
      <c r="B204" s="69">
        <f t="shared" si="0"/>
        <v>0</v>
      </c>
      <c r="C204" s="170"/>
      <c r="D204" s="164"/>
      <c r="E204" s="164"/>
      <c r="F204" s="165"/>
      <c r="G204" s="166"/>
      <c r="H204" s="164"/>
      <c r="I204" s="164"/>
      <c r="J204" s="170"/>
      <c r="K204" s="167"/>
      <c r="L204" s="171">
        <f t="shared" si="6"/>
        <v>0</v>
      </c>
      <c r="M204" s="164"/>
      <c r="N204" s="165"/>
      <c r="O204" s="172"/>
      <c r="P204" s="170"/>
      <c r="Q204" s="170"/>
      <c r="R204" s="173"/>
      <c r="S204" s="166"/>
      <c r="T204" s="164"/>
      <c r="U204" s="167"/>
      <c r="V204" s="164"/>
      <c r="W204" s="164"/>
      <c r="X204" s="168"/>
      <c r="Y204" s="14">
        <f t="shared" si="11"/>
        <v>0</v>
      </c>
      <c r="Z204" s="69">
        <f t="shared" si="2"/>
        <v>0</v>
      </c>
      <c r="AA204" s="53">
        <f t="shared" si="12"/>
        <v>0</v>
      </c>
    </row>
    <row r="205" spans="1:27" ht="15" customHeight="1" x14ac:dyDescent="0.3">
      <c r="A205" s="68">
        <f t="shared" si="3"/>
        <v>195</v>
      </c>
      <c r="B205" s="69">
        <f t="shared" si="0"/>
        <v>0</v>
      </c>
      <c r="C205" s="170"/>
      <c r="D205" s="164"/>
      <c r="E205" s="164"/>
      <c r="F205" s="165"/>
      <c r="G205" s="166"/>
      <c r="H205" s="164"/>
      <c r="I205" s="164"/>
      <c r="J205" s="170"/>
      <c r="K205" s="167"/>
      <c r="L205" s="171">
        <f t="shared" si="6"/>
        <v>0</v>
      </c>
      <c r="M205" s="164"/>
      <c r="N205" s="165"/>
      <c r="O205" s="172"/>
      <c r="P205" s="170"/>
      <c r="Q205" s="170"/>
      <c r="R205" s="173"/>
      <c r="S205" s="166"/>
      <c r="T205" s="164"/>
      <c r="U205" s="167"/>
      <c r="V205" s="164"/>
      <c r="W205" s="164"/>
      <c r="X205" s="168"/>
      <c r="Y205" s="14">
        <f t="shared" si="11"/>
        <v>0</v>
      </c>
      <c r="Z205" s="69">
        <f t="shared" si="2"/>
        <v>0</v>
      </c>
      <c r="AA205" s="53">
        <f t="shared" si="12"/>
        <v>0</v>
      </c>
    </row>
    <row r="206" spans="1:27" ht="15" customHeight="1" x14ac:dyDescent="0.3">
      <c r="A206" s="68">
        <f t="shared" si="3"/>
        <v>196</v>
      </c>
      <c r="B206" s="69">
        <f t="shared" si="0"/>
        <v>0</v>
      </c>
      <c r="C206" s="170"/>
      <c r="D206" s="164"/>
      <c r="E206" s="164"/>
      <c r="F206" s="165"/>
      <c r="G206" s="166"/>
      <c r="H206" s="164"/>
      <c r="I206" s="164"/>
      <c r="J206" s="170"/>
      <c r="K206" s="167"/>
      <c r="L206" s="171">
        <f t="shared" si="6"/>
        <v>0</v>
      </c>
      <c r="M206" s="164"/>
      <c r="N206" s="165"/>
      <c r="O206" s="172"/>
      <c r="P206" s="170"/>
      <c r="Q206" s="170"/>
      <c r="R206" s="173"/>
      <c r="S206" s="166"/>
      <c r="T206" s="164"/>
      <c r="U206" s="167"/>
      <c r="V206" s="164"/>
      <c r="W206" s="164"/>
      <c r="X206" s="168"/>
      <c r="Y206" s="14">
        <f t="shared" si="11"/>
        <v>0</v>
      </c>
      <c r="Z206" s="69">
        <f t="shared" si="2"/>
        <v>0</v>
      </c>
      <c r="AA206" s="53">
        <f t="shared" si="12"/>
        <v>0</v>
      </c>
    </row>
    <row r="207" spans="1:27" ht="15" customHeight="1" x14ac:dyDescent="0.3">
      <c r="A207" s="68">
        <f t="shared" si="3"/>
        <v>197</v>
      </c>
      <c r="B207" s="69">
        <f t="shared" si="0"/>
        <v>0</v>
      </c>
      <c r="C207" s="170"/>
      <c r="D207" s="164"/>
      <c r="E207" s="164"/>
      <c r="F207" s="165"/>
      <c r="G207" s="166"/>
      <c r="H207" s="164"/>
      <c r="I207" s="164"/>
      <c r="J207" s="170"/>
      <c r="K207" s="167"/>
      <c r="L207" s="171">
        <f t="shared" si="6"/>
        <v>0</v>
      </c>
      <c r="M207" s="164"/>
      <c r="N207" s="165"/>
      <c r="O207" s="172"/>
      <c r="P207" s="170"/>
      <c r="Q207" s="170"/>
      <c r="R207" s="173"/>
      <c r="S207" s="166"/>
      <c r="T207" s="164"/>
      <c r="U207" s="167"/>
      <c r="V207" s="164"/>
      <c r="W207" s="164"/>
      <c r="X207" s="168"/>
      <c r="Y207" s="14">
        <f t="shared" si="11"/>
        <v>0</v>
      </c>
      <c r="Z207" s="69">
        <f t="shared" si="2"/>
        <v>0</v>
      </c>
      <c r="AA207" s="53">
        <f t="shared" si="12"/>
        <v>0</v>
      </c>
    </row>
    <row r="208" spans="1:27" ht="15" customHeight="1" x14ac:dyDescent="0.3">
      <c r="A208" s="68">
        <f t="shared" si="3"/>
        <v>198</v>
      </c>
      <c r="B208" s="69">
        <f t="shared" si="0"/>
        <v>0</v>
      </c>
      <c r="C208" s="170"/>
      <c r="D208" s="164"/>
      <c r="E208" s="164"/>
      <c r="F208" s="165"/>
      <c r="G208" s="166"/>
      <c r="H208" s="164"/>
      <c r="I208" s="164"/>
      <c r="J208" s="170"/>
      <c r="K208" s="167"/>
      <c r="L208" s="171">
        <f t="shared" si="6"/>
        <v>0</v>
      </c>
      <c r="M208" s="164"/>
      <c r="N208" s="165"/>
      <c r="O208" s="172"/>
      <c r="P208" s="170"/>
      <c r="Q208" s="170"/>
      <c r="R208" s="173"/>
      <c r="S208" s="166"/>
      <c r="T208" s="164"/>
      <c r="U208" s="167"/>
      <c r="V208" s="164"/>
      <c r="W208" s="164"/>
      <c r="X208" s="168"/>
      <c r="Y208" s="14">
        <f t="shared" si="11"/>
        <v>0</v>
      </c>
      <c r="Z208" s="69">
        <f t="shared" si="2"/>
        <v>0</v>
      </c>
      <c r="AA208" s="53">
        <f t="shared" si="12"/>
        <v>0</v>
      </c>
    </row>
    <row r="209" spans="1:27" ht="15" customHeight="1" x14ac:dyDescent="0.3">
      <c r="A209" s="68">
        <f t="shared" si="3"/>
        <v>199</v>
      </c>
      <c r="B209" s="69">
        <f t="shared" si="0"/>
        <v>0</v>
      </c>
      <c r="C209" s="170"/>
      <c r="D209" s="164"/>
      <c r="E209" s="164"/>
      <c r="F209" s="165"/>
      <c r="G209" s="166"/>
      <c r="H209" s="164"/>
      <c r="I209" s="164"/>
      <c r="J209" s="170"/>
      <c r="K209" s="167"/>
      <c r="L209" s="171">
        <f t="shared" si="6"/>
        <v>0</v>
      </c>
      <c r="M209" s="164"/>
      <c r="N209" s="165"/>
      <c r="O209" s="172"/>
      <c r="P209" s="170"/>
      <c r="Q209" s="170"/>
      <c r="R209" s="173"/>
      <c r="S209" s="166"/>
      <c r="T209" s="164"/>
      <c r="U209" s="167"/>
      <c r="V209" s="164"/>
      <c r="W209" s="164"/>
      <c r="X209" s="168"/>
      <c r="Y209" s="14">
        <f t="shared" si="11"/>
        <v>0</v>
      </c>
      <c r="Z209" s="69">
        <f t="shared" si="2"/>
        <v>0</v>
      </c>
      <c r="AA209" s="53">
        <f t="shared" si="12"/>
        <v>0</v>
      </c>
    </row>
    <row r="210" spans="1:27" ht="15" customHeight="1" x14ac:dyDescent="0.3">
      <c r="A210" s="68">
        <f t="shared" si="3"/>
        <v>200</v>
      </c>
      <c r="B210" s="69">
        <f t="shared" si="0"/>
        <v>0</v>
      </c>
      <c r="C210" s="170"/>
      <c r="D210" s="164"/>
      <c r="E210" s="164"/>
      <c r="F210" s="165"/>
      <c r="G210" s="166"/>
      <c r="H210" s="164"/>
      <c r="I210" s="164"/>
      <c r="J210" s="170"/>
      <c r="K210" s="167"/>
      <c r="L210" s="171">
        <f t="shared" si="6"/>
        <v>0</v>
      </c>
      <c r="M210" s="164"/>
      <c r="N210" s="165"/>
      <c r="O210" s="172"/>
      <c r="P210" s="170"/>
      <c r="Q210" s="170"/>
      <c r="R210" s="173"/>
      <c r="S210" s="166"/>
      <c r="T210" s="164"/>
      <c r="U210" s="167"/>
      <c r="V210" s="164"/>
      <c r="W210" s="164"/>
      <c r="X210" s="168"/>
      <c r="Y210" s="14">
        <f t="shared" si="11"/>
        <v>0</v>
      </c>
      <c r="Z210" s="69">
        <f t="shared" si="2"/>
        <v>0</v>
      </c>
      <c r="AA210" s="53">
        <f t="shared" si="12"/>
        <v>0</v>
      </c>
    </row>
    <row r="211" spans="1:27" ht="15" customHeight="1" x14ac:dyDescent="0.3">
      <c r="A211" s="68">
        <f t="shared" si="3"/>
        <v>201</v>
      </c>
      <c r="B211" s="69">
        <f t="shared" si="0"/>
        <v>0</v>
      </c>
      <c r="C211" s="170"/>
      <c r="D211" s="164"/>
      <c r="E211" s="164"/>
      <c r="F211" s="165"/>
      <c r="G211" s="166"/>
      <c r="H211" s="164"/>
      <c r="I211" s="164"/>
      <c r="J211" s="170"/>
      <c r="K211" s="167"/>
      <c r="L211" s="171">
        <f t="shared" si="6"/>
        <v>0</v>
      </c>
      <c r="M211" s="164"/>
      <c r="N211" s="165"/>
      <c r="O211" s="172"/>
      <c r="P211" s="170"/>
      <c r="Q211" s="170"/>
      <c r="R211" s="173"/>
      <c r="S211" s="166"/>
      <c r="T211" s="164"/>
      <c r="U211" s="167"/>
      <c r="V211" s="164"/>
      <c r="W211" s="164"/>
      <c r="X211" s="168"/>
      <c r="Y211" s="14">
        <f t="shared" si="11"/>
        <v>0</v>
      </c>
      <c r="Z211" s="69">
        <f t="shared" si="2"/>
        <v>0</v>
      </c>
      <c r="AA211" s="53">
        <f t="shared" si="12"/>
        <v>0</v>
      </c>
    </row>
    <row r="212" spans="1:27" ht="15" customHeight="1" x14ac:dyDescent="0.3">
      <c r="A212" s="68">
        <f t="shared" si="3"/>
        <v>202</v>
      </c>
      <c r="B212" s="69">
        <f t="shared" si="0"/>
        <v>0</v>
      </c>
      <c r="C212" s="170"/>
      <c r="D212" s="164"/>
      <c r="E212" s="164"/>
      <c r="F212" s="165"/>
      <c r="G212" s="166"/>
      <c r="H212" s="164"/>
      <c r="I212" s="164"/>
      <c r="J212" s="170"/>
      <c r="K212" s="167"/>
      <c r="L212" s="171">
        <f t="shared" si="6"/>
        <v>0</v>
      </c>
      <c r="M212" s="164"/>
      <c r="N212" s="165"/>
      <c r="O212" s="172"/>
      <c r="P212" s="170"/>
      <c r="Q212" s="170"/>
      <c r="R212" s="173"/>
      <c r="S212" s="166"/>
      <c r="T212" s="164"/>
      <c r="U212" s="167"/>
      <c r="V212" s="164"/>
      <c r="W212" s="164"/>
      <c r="X212" s="168"/>
      <c r="Y212" s="14">
        <f t="shared" si="11"/>
        <v>0</v>
      </c>
      <c r="Z212" s="69">
        <f t="shared" si="2"/>
        <v>0</v>
      </c>
      <c r="AA212" s="53">
        <f t="shared" si="12"/>
        <v>0</v>
      </c>
    </row>
    <row r="213" spans="1:27" ht="15" customHeight="1" x14ac:dyDescent="0.3">
      <c r="A213" s="68">
        <f t="shared" si="3"/>
        <v>203</v>
      </c>
      <c r="B213" s="69">
        <f t="shared" si="0"/>
        <v>0</v>
      </c>
      <c r="C213" s="170"/>
      <c r="D213" s="164"/>
      <c r="E213" s="164"/>
      <c r="F213" s="165"/>
      <c r="G213" s="166"/>
      <c r="H213" s="164"/>
      <c r="I213" s="164"/>
      <c r="J213" s="170"/>
      <c r="K213" s="167"/>
      <c r="L213" s="171">
        <f t="shared" si="6"/>
        <v>0</v>
      </c>
      <c r="M213" s="164"/>
      <c r="N213" s="165"/>
      <c r="O213" s="172"/>
      <c r="P213" s="170"/>
      <c r="Q213" s="170"/>
      <c r="R213" s="173"/>
      <c r="S213" s="166"/>
      <c r="T213" s="164"/>
      <c r="U213" s="167"/>
      <c r="V213" s="164"/>
      <c r="W213" s="164"/>
      <c r="X213" s="168"/>
      <c r="Y213" s="14">
        <f t="shared" si="11"/>
        <v>0</v>
      </c>
      <c r="Z213" s="69">
        <f t="shared" si="2"/>
        <v>0</v>
      </c>
      <c r="AA213" s="53">
        <f t="shared" si="12"/>
        <v>0</v>
      </c>
    </row>
    <row r="214" spans="1:27" ht="15" customHeight="1" x14ac:dyDescent="0.3">
      <c r="A214" s="68">
        <f t="shared" si="3"/>
        <v>204</v>
      </c>
      <c r="B214" s="69">
        <f t="shared" si="0"/>
        <v>0</v>
      </c>
      <c r="C214" s="170"/>
      <c r="D214" s="164"/>
      <c r="E214" s="164"/>
      <c r="F214" s="165"/>
      <c r="G214" s="166"/>
      <c r="H214" s="164"/>
      <c r="I214" s="164"/>
      <c r="J214" s="170"/>
      <c r="K214" s="167"/>
      <c r="L214" s="171">
        <f t="shared" si="6"/>
        <v>0</v>
      </c>
      <c r="M214" s="164"/>
      <c r="N214" s="165"/>
      <c r="O214" s="172"/>
      <c r="P214" s="170"/>
      <c r="Q214" s="170"/>
      <c r="R214" s="173"/>
      <c r="S214" s="166"/>
      <c r="T214" s="164"/>
      <c r="U214" s="167"/>
      <c r="V214" s="164"/>
      <c r="W214" s="164"/>
      <c r="X214" s="168"/>
      <c r="Y214" s="14">
        <f t="shared" si="11"/>
        <v>0</v>
      </c>
      <c r="Z214" s="69">
        <f t="shared" si="2"/>
        <v>0</v>
      </c>
      <c r="AA214" s="53">
        <f t="shared" si="12"/>
        <v>0</v>
      </c>
    </row>
    <row r="215" spans="1:27" ht="15" customHeight="1" x14ac:dyDescent="0.3">
      <c r="A215" s="68">
        <f t="shared" si="3"/>
        <v>205</v>
      </c>
      <c r="B215" s="69">
        <f t="shared" si="0"/>
        <v>0</v>
      </c>
      <c r="C215" s="170"/>
      <c r="D215" s="164"/>
      <c r="E215" s="164"/>
      <c r="F215" s="165"/>
      <c r="G215" s="166"/>
      <c r="H215" s="164"/>
      <c r="I215" s="164"/>
      <c r="J215" s="170"/>
      <c r="K215" s="167"/>
      <c r="L215" s="171">
        <f t="shared" si="6"/>
        <v>0</v>
      </c>
      <c r="M215" s="164"/>
      <c r="N215" s="165"/>
      <c r="O215" s="172"/>
      <c r="P215" s="170"/>
      <c r="Q215" s="170"/>
      <c r="R215" s="173"/>
      <c r="S215" s="166"/>
      <c r="T215" s="164"/>
      <c r="U215" s="167"/>
      <c r="V215" s="164"/>
      <c r="W215" s="164"/>
      <c r="X215" s="168"/>
      <c r="Y215" s="14">
        <f t="shared" si="11"/>
        <v>0</v>
      </c>
      <c r="Z215" s="69">
        <f t="shared" si="2"/>
        <v>0</v>
      </c>
      <c r="AA215" s="53">
        <f t="shared" si="12"/>
        <v>0</v>
      </c>
    </row>
    <row r="216" spans="1:27" ht="15" customHeight="1" x14ac:dyDescent="0.3">
      <c r="A216" s="68">
        <f t="shared" si="3"/>
        <v>206</v>
      </c>
      <c r="B216" s="69">
        <f t="shared" si="0"/>
        <v>0</v>
      </c>
      <c r="C216" s="170"/>
      <c r="D216" s="164"/>
      <c r="E216" s="164"/>
      <c r="F216" s="165"/>
      <c r="G216" s="166"/>
      <c r="H216" s="164"/>
      <c r="I216" s="164"/>
      <c r="J216" s="170"/>
      <c r="K216" s="167"/>
      <c r="L216" s="171">
        <f t="shared" si="6"/>
        <v>0</v>
      </c>
      <c r="M216" s="164"/>
      <c r="N216" s="165"/>
      <c r="O216" s="172"/>
      <c r="P216" s="170"/>
      <c r="Q216" s="170"/>
      <c r="R216" s="173"/>
      <c r="S216" s="166"/>
      <c r="T216" s="164"/>
      <c r="U216" s="167"/>
      <c r="V216" s="164"/>
      <c r="W216" s="164"/>
      <c r="X216" s="168"/>
      <c r="Y216" s="14">
        <f t="shared" si="11"/>
        <v>0</v>
      </c>
      <c r="Z216" s="69">
        <f t="shared" si="2"/>
        <v>0</v>
      </c>
      <c r="AA216" s="53">
        <f t="shared" si="12"/>
        <v>0</v>
      </c>
    </row>
    <row r="217" spans="1:27" ht="15" customHeight="1" x14ac:dyDescent="0.3">
      <c r="A217" s="68">
        <f t="shared" si="3"/>
        <v>207</v>
      </c>
      <c r="B217" s="69">
        <f t="shared" si="0"/>
        <v>0</v>
      </c>
      <c r="C217" s="170"/>
      <c r="D217" s="164"/>
      <c r="E217" s="164"/>
      <c r="F217" s="165"/>
      <c r="G217" s="166"/>
      <c r="H217" s="164"/>
      <c r="I217" s="164"/>
      <c r="J217" s="170"/>
      <c r="K217" s="167"/>
      <c r="L217" s="171">
        <f t="shared" si="6"/>
        <v>0</v>
      </c>
      <c r="M217" s="164"/>
      <c r="N217" s="165"/>
      <c r="O217" s="172"/>
      <c r="P217" s="170"/>
      <c r="Q217" s="170"/>
      <c r="R217" s="173"/>
      <c r="S217" s="166"/>
      <c r="T217" s="164"/>
      <c r="U217" s="167"/>
      <c r="V217" s="164"/>
      <c r="W217" s="164"/>
      <c r="X217" s="168"/>
      <c r="Y217" s="14">
        <f t="shared" si="11"/>
        <v>0</v>
      </c>
      <c r="Z217" s="69">
        <f t="shared" si="2"/>
        <v>0</v>
      </c>
      <c r="AA217" s="53">
        <f t="shared" si="12"/>
        <v>0</v>
      </c>
    </row>
    <row r="218" spans="1:27" ht="15" customHeight="1" x14ac:dyDescent="0.3">
      <c r="A218" s="68">
        <f t="shared" si="3"/>
        <v>208</v>
      </c>
      <c r="B218" s="69">
        <f t="shared" si="0"/>
        <v>0</v>
      </c>
      <c r="C218" s="170"/>
      <c r="D218" s="164"/>
      <c r="E218" s="164"/>
      <c r="F218" s="165"/>
      <c r="G218" s="166"/>
      <c r="H218" s="164"/>
      <c r="I218" s="164"/>
      <c r="J218" s="170"/>
      <c r="K218" s="167"/>
      <c r="L218" s="171">
        <f t="shared" si="6"/>
        <v>0</v>
      </c>
      <c r="M218" s="164"/>
      <c r="N218" s="165"/>
      <c r="O218" s="172"/>
      <c r="P218" s="170"/>
      <c r="Q218" s="170"/>
      <c r="R218" s="173"/>
      <c r="S218" s="166"/>
      <c r="T218" s="164"/>
      <c r="U218" s="167"/>
      <c r="V218" s="164"/>
      <c r="W218" s="164"/>
      <c r="X218" s="168"/>
      <c r="Y218" s="14">
        <f t="shared" si="11"/>
        <v>0</v>
      </c>
      <c r="Z218" s="69">
        <f t="shared" si="2"/>
        <v>0</v>
      </c>
      <c r="AA218" s="53">
        <f t="shared" si="12"/>
        <v>0</v>
      </c>
    </row>
    <row r="219" spans="1:27" ht="15" customHeight="1" x14ac:dyDescent="0.3">
      <c r="A219" s="68">
        <f t="shared" si="3"/>
        <v>209</v>
      </c>
      <c r="B219" s="69">
        <f t="shared" si="0"/>
        <v>0</v>
      </c>
      <c r="C219" s="170"/>
      <c r="D219" s="164"/>
      <c r="E219" s="164"/>
      <c r="F219" s="165"/>
      <c r="G219" s="166"/>
      <c r="H219" s="164"/>
      <c r="I219" s="164"/>
      <c r="J219" s="170"/>
      <c r="K219" s="167"/>
      <c r="L219" s="171">
        <f t="shared" si="6"/>
        <v>0</v>
      </c>
      <c r="M219" s="164"/>
      <c r="N219" s="165"/>
      <c r="O219" s="172"/>
      <c r="P219" s="170"/>
      <c r="Q219" s="170"/>
      <c r="R219" s="173"/>
      <c r="S219" s="166"/>
      <c r="T219" s="164"/>
      <c r="U219" s="167"/>
      <c r="V219" s="164"/>
      <c r="W219" s="164"/>
      <c r="X219" s="168"/>
      <c r="Y219" s="14">
        <f t="shared" si="11"/>
        <v>0</v>
      </c>
      <c r="Z219" s="69">
        <f t="shared" si="2"/>
        <v>0</v>
      </c>
      <c r="AA219" s="53">
        <f t="shared" si="12"/>
        <v>0</v>
      </c>
    </row>
    <row r="220" spans="1:27" ht="15" customHeight="1" x14ac:dyDescent="0.3">
      <c r="A220" s="68">
        <f t="shared" si="3"/>
        <v>210</v>
      </c>
      <c r="B220" s="69">
        <f t="shared" si="0"/>
        <v>0</v>
      </c>
      <c r="C220" s="170"/>
      <c r="D220" s="164"/>
      <c r="E220" s="164"/>
      <c r="F220" s="165"/>
      <c r="G220" s="166"/>
      <c r="H220" s="164"/>
      <c r="I220" s="164"/>
      <c r="J220" s="170"/>
      <c r="K220" s="167"/>
      <c r="L220" s="171">
        <f t="shared" si="6"/>
        <v>0</v>
      </c>
      <c r="M220" s="164"/>
      <c r="N220" s="165"/>
      <c r="O220" s="172"/>
      <c r="P220" s="170"/>
      <c r="Q220" s="170"/>
      <c r="R220" s="173"/>
      <c r="S220" s="166"/>
      <c r="T220" s="164"/>
      <c r="U220" s="167"/>
      <c r="V220" s="164"/>
      <c r="W220" s="164"/>
      <c r="X220" s="168"/>
      <c r="Y220" s="14">
        <f t="shared" si="11"/>
        <v>0</v>
      </c>
      <c r="Z220" s="69">
        <f t="shared" si="2"/>
        <v>0</v>
      </c>
      <c r="AA220" s="53">
        <f t="shared" si="12"/>
        <v>0</v>
      </c>
    </row>
    <row r="221" spans="1:27" ht="15" customHeight="1" x14ac:dyDescent="0.3">
      <c r="A221" s="68">
        <f t="shared" si="3"/>
        <v>211</v>
      </c>
      <c r="B221" s="69">
        <f t="shared" si="0"/>
        <v>0</v>
      </c>
      <c r="C221" s="170"/>
      <c r="D221" s="164"/>
      <c r="E221" s="164"/>
      <c r="F221" s="165"/>
      <c r="G221" s="166"/>
      <c r="H221" s="164"/>
      <c r="I221" s="164"/>
      <c r="J221" s="170"/>
      <c r="K221" s="167"/>
      <c r="L221" s="171">
        <f t="shared" si="6"/>
        <v>0</v>
      </c>
      <c r="M221" s="164"/>
      <c r="N221" s="165"/>
      <c r="O221" s="172"/>
      <c r="P221" s="170"/>
      <c r="Q221" s="170"/>
      <c r="R221" s="173"/>
      <c r="S221" s="166"/>
      <c r="T221" s="164"/>
      <c r="U221" s="167"/>
      <c r="V221" s="164"/>
      <c r="W221" s="164"/>
      <c r="X221" s="168"/>
      <c r="Y221" s="14">
        <f t="shared" si="11"/>
        <v>0</v>
      </c>
      <c r="Z221" s="69">
        <f t="shared" si="2"/>
        <v>0</v>
      </c>
      <c r="AA221" s="53">
        <f t="shared" si="12"/>
        <v>0</v>
      </c>
    </row>
    <row r="222" spans="1:27" ht="15" customHeight="1" x14ac:dyDescent="0.3">
      <c r="A222" s="68">
        <f t="shared" si="3"/>
        <v>212</v>
      </c>
      <c r="B222" s="69">
        <f t="shared" si="0"/>
        <v>0</v>
      </c>
      <c r="C222" s="170"/>
      <c r="D222" s="164"/>
      <c r="E222" s="164"/>
      <c r="F222" s="165"/>
      <c r="G222" s="166"/>
      <c r="H222" s="164"/>
      <c r="I222" s="164"/>
      <c r="J222" s="170"/>
      <c r="K222" s="167"/>
      <c r="L222" s="171">
        <f t="shared" si="6"/>
        <v>0</v>
      </c>
      <c r="M222" s="164"/>
      <c r="N222" s="165"/>
      <c r="O222" s="172"/>
      <c r="P222" s="170"/>
      <c r="Q222" s="170"/>
      <c r="R222" s="173"/>
      <c r="S222" s="166"/>
      <c r="T222" s="164"/>
      <c r="U222" s="167"/>
      <c r="V222" s="164"/>
      <c r="W222" s="164"/>
      <c r="X222" s="168"/>
      <c r="Y222" s="14">
        <f t="shared" si="11"/>
        <v>0</v>
      </c>
      <c r="Z222" s="69">
        <f t="shared" si="2"/>
        <v>0</v>
      </c>
      <c r="AA222" s="53">
        <f t="shared" si="12"/>
        <v>0</v>
      </c>
    </row>
    <row r="223" spans="1:27" ht="15" customHeight="1" x14ac:dyDescent="0.3">
      <c r="A223" s="68">
        <f t="shared" si="3"/>
        <v>213</v>
      </c>
      <c r="B223" s="69">
        <f t="shared" si="0"/>
        <v>0</v>
      </c>
      <c r="C223" s="170"/>
      <c r="D223" s="164"/>
      <c r="E223" s="164"/>
      <c r="F223" s="165"/>
      <c r="G223" s="166"/>
      <c r="H223" s="164"/>
      <c r="I223" s="164"/>
      <c r="J223" s="170"/>
      <c r="K223" s="167"/>
      <c r="L223" s="171">
        <f t="shared" si="6"/>
        <v>0</v>
      </c>
      <c r="M223" s="164"/>
      <c r="N223" s="165"/>
      <c r="O223" s="172"/>
      <c r="P223" s="170"/>
      <c r="Q223" s="170"/>
      <c r="R223" s="173"/>
      <c r="S223" s="166"/>
      <c r="T223" s="164"/>
      <c r="U223" s="167"/>
      <c r="V223" s="164"/>
      <c r="W223" s="164"/>
      <c r="X223" s="168"/>
      <c r="Y223" s="14">
        <f t="shared" si="11"/>
        <v>0</v>
      </c>
      <c r="Z223" s="69">
        <f t="shared" si="2"/>
        <v>0</v>
      </c>
      <c r="AA223" s="53">
        <f t="shared" si="12"/>
        <v>0</v>
      </c>
    </row>
    <row r="224" spans="1:27" ht="15" customHeight="1" x14ac:dyDescent="0.3">
      <c r="A224" s="68">
        <f t="shared" si="3"/>
        <v>214</v>
      </c>
      <c r="B224" s="69">
        <f t="shared" si="0"/>
        <v>0</v>
      </c>
      <c r="C224" s="170"/>
      <c r="D224" s="164"/>
      <c r="E224" s="164"/>
      <c r="F224" s="165"/>
      <c r="G224" s="166"/>
      <c r="H224" s="164"/>
      <c r="I224" s="164"/>
      <c r="J224" s="170"/>
      <c r="K224" s="167"/>
      <c r="L224" s="171">
        <f t="shared" si="6"/>
        <v>0</v>
      </c>
      <c r="M224" s="164"/>
      <c r="N224" s="165"/>
      <c r="O224" s="172"/>
      <c r="P224" s="170"/>
      <c r="Q224" s="170"/>
      <c r="R224" s="173"/>
      <c r="S224" s="166"/>
      <c r="T224" s="164"/>
      <c r="U224" s="167"/>
      <c r="V224" s="164"/>
      <c r="W224" s="164"/>
      <c r="X224" s="168"/>
      <c r="Y224" s="14">
        <f t="shared" si="11"/>
        <v>0</v>
      </c>
      <c r="Z224" s="69">
        <f t="shared" si="2"/>
        <v>0</v>
      </c>
      <c r="AA224" s="53">
        <f t="shared" si="12"/>
        <v>0</v>
      </c>
    </row>
    <row r="225" spans="1:27" ht="15" customHeight="1" x14ac:dyDescent="0.3">
      <c r="A225" s="68">
        <f t="shared" si="3"/>
        <v>215</v>
      </c>
      <c r="B225" s="69">
        <f t="shared" si="0"/>
        <v>0</v>
      </c>
      <c r="C225" s="170"/>
      <c r="D225" s="164"/>
      <c r="E225" s="164"/>
      <c r="F225" s="165"/>
      <c r="G225" s="166"/>
      <c r="H225" s="164"/>
      <c r="I225" s="164"/>
      <c r="J225" s="170"/>
      <c r="K225" s="167"/>
      <c r="L225" s="171">
        <f t="shared" si="6"/>
        <v>0</v>
      </c>
      <c r="M225" s="164"/>
      <c r="N225" s="165"/>
      <c r="O225" s="172"/>
      <c r="P225" s="170"/>
      <c r="Q225" s="170"/>
      <c r="R225" s="173"/>
      <c r="S225" s="166"/>
      <c r="T225" s="164"/>
      <c r="U225" s="167"/>
      <c r="V225" s="164"/>
      <c r="W225" s="164"/>
      <c r="X225" s="168"/>
      <c r="Y225" s="14">
        <f t="shared" si="11"/>
        <v>0</v>
      </c>
      <c r="Z225" s="69">
        <f t="shared" si="2"/>
        <v>0</v>
      </c>
      <c r="AA225" s="53">
        <f t="shared" si="12"/>
        <v>0</v>
      </c>
    </row>
    <row r="226" spans="1:27" ht="15" customHeight="1" x14ac:dyDescent="0.3">
      <c r="A226" s="68">
        <f t="shared" si="3"/>
        <v>216</v>
      </c>
      <c r="B226" s="69">
        <f t="shared" si="0"/>
        <v>0</v>
      </c>
      <c r="C226" s="170"/>
      <c r="D226" s="164"/>
      <c r="E226" s="164"/>
      <c r="F226" s="165"/>
      <c r="G226" s="166"/>
      <c r="H226" s="164"/>
      <c r="I226" s="164"/>
      <c r="J226" s="170"/>
      <c r="K226" s="167"/>
      <c r="L226" s="171">
        <f t="shared" si="6"/>
        <v>0</v>
      </c>
      <c r="M226" s="164"/>
      <c r="N226" s="165"/>
      <c r="O226" s="172"/>
      <c r="P226" s="170"/>
      <c r="Q226" s="170"/>
      <c r="R226" s="173"/>
      <c r="S226" s="166"/>
      <c r="T226" s="164"/>
      <c r="U226" s="167"/>
      <c r="V226" s="164"/>
      <c r="W226" s="164"/>
      <c r="X226" s="168"/>
      <c r="Y226" s="14">
        <f t="shared" si="11"/>
        <v>0</v>
      </c>
      <c r="Z226" s="69">
        <f t="shared" si="2"/>
        <v>0</v>
      </c>
      <c r="AA226" s="53">
        <f t="shared" si="12"/>
        <v>0</v>
      </c>
    </row>
    <row r="227" spans="1:27" ht="15" customHeight="1" x14ac:dyDescent="0.3">
      <c r="A227" s="68">
        <f t="shared" si="3"/>
        <v>217</v>
      </c>
      <c r="B227" s="69">
        <f t="shared" si="0"/>
        <v>0</v>
      </c>
      <c r="C227" s="170"/>
      <c r="D227" s="164"/>
      <c r="E227" s="164"/>
      <c r="F227" s="165"/>
      <c r="G227" s="166"/>
      <c r="H227" s="164"/>
      <c r="I227" s="164"/>
      <c r="J227" s="170"/>
      <c r="K227" s="167"/>
      <c r="L227" s="171">
        <f t="shared" si="6"/>
        <v>0</v>
      </c>
      <c r="M227" s="164"/>
      <c r="N227" s="165"/>
      <c r="O227" s="172"/>
      <c r="P227" s="170"/>
      <c r="Q227" s="170"/>
      <c r="R227" s="173"/>
      <c r="S227" s="166"/>
      <c r="T227" s="164"/>
      <c r="U227" s="167"/>
      <c r="V227" s="164"/>
      <c r="W227" s="164"/>
      <c r="X227" s="168"/>
      <c r="Y227" s="14">
        <f t="shared" si="11"/>
        <v>0</v>
      </c>
      <c r="Z227" s="69">
        <f t="shared" si="2"/>
        <v>0</v>
      </c>
      <c r="AA227" s="53">
        <f t="shared" si="12"/>
        <v>0</v>
      </c>
    </row>
    <row r="228" spans="1:27" ht="15" customHeight="1" x14ac:dyDescent="0.3">
      <c r="A228" s="68">
        <f t="shared" si="3"/>
        <v>218</v>
      </c>
      <c r="B228" s="69">
        <f t="shared" si="0"/>
        <v>0</v>
      </c>
      <c r="C228" s="170"/>
      <c r="D228" s="164"/>
      <c r="E228" s="164"/>
      <c r="F228" s="165"/>
      <c r="G228" s="166"/>
      <c r="H228" s="164"/>
      <c r="I228" s="164"/>
      <c r="J228" s="170"/>
      <c r="K228" s="167"/>
      <c r="L228" s="171">
        <f t="shared" si="6"/>
        <v>0</v>
      </c>
      <c r="M228" s="164"/>
      <c r="N228" s="165"/>
      <c r="O228" s="172"/>
      <c r="P228" s="170"/>
      <c r="Q228" s="170"/>
      <c r="R228" s="173"/>
      <c r="S228" s="166"/>
      <c r="T228" s="164"/>
      <c r="U228" s="167"/>
      <c r="V228" s="164"/>
      <c r="W228" s="164"/>
      <c r="X228" s="168"/>
      <c r="Y228" s="14">
        <f t="shared" si="11"/>
        <v>0</v>
      </c>
      <c r="Z228" s="69">
        <f t="shared" si="2"/>
        <v>0</v>
      </c>
      <c r="AA228" s="53">
        <f t="shared" si="12"/>
        <v>0</v>
      </c>
    </row>
    <row r="229" spans="1:27" ht="15" customHeight="1" x14ac:dyDescent="0.3">
      <c r="A229" s="68">
        <f t="shared" si="3"/>
        <v>219</v>
      </c>
      <c r="B229" s="69">
        <f t="shared" si="0"/>
        <v>0</v>
      </c>
      <c r="C229" s="170"/>
      <c r="D229" s="164"/>
      <c r="E229" s="164"/>
      <c r="F229" s="165"/>
      <c r="G229" s="166"/>
      <c r="H229" s="164"/>
      <c r="I229" s="164"/>
      <c r="J229" s="170"/>
      <c r="K229" s="167"/>
      <c r="L229" s="171">
        <f t="shared" si="6"/>
        <v>0</v>
      </c>
      <c r="M229" s="164"/>
      <c r="N229" s="165"/>
      <c r="O229" s="172"/>
      <c r="P229" s="170"/>
      <c r="Q229" s="170"/>
      <c r="R229" s="173"/>
      <c r="S229" s="166"/>
      <c r="T229" s="164"/>
      <c r="U229" s="167"/>
      <c r="V229" s="164"/>
      <c r="W229" s="164"/>
      <c r="X229" s="168"/>
      <c r="Y229" s="14">
        <f t="shared" si="11"/>
        <v>0</v>
      </c>
      <c r="Z229" s="69">
        <f t="shared" si="2"/>
        <v>0</v>
      </c>
      <c r="AA229" s="53">
        <f t="shared" si="12"/>
        <v>0</v>
      </c>
    </row>
    <row r="230" spans="1:27" ht="15" customHeight="1" x14ac:dyDescent="0.3">
      <c r="A230" s="68">
        <f t="shared" si="3"/>
        <v>220</v>
      </c>
      <c r="B230" s="69">
        <f t="shared" si="0"/>
        <v>0</v>
      </c>
      <c r="C230" s="170"/>
      <c r="D230" s="170"/>
      <c r="E230" s="170"/>
      <c r="F230" s="174"/>
      <c r="G230" s="172"/>
      <c r="H230" s="170"/>
      <c r="I230" s="170"/>
      <c r="J230" s="170"/>
      <c r="K230" s="173"/>
      <c r="L230" s="171">
        <f t="shared" si="6"/>
        <v>0</v>
      </c>
      <c r="M230" s="170"/>
      <c r="N230" s="174"/>
      <c r="O230" s="172"/>
      <c r="P230" s="170"/>
      <c r="Q230" s="170"/>
      <c r="R230" s="173"/>
      <c r="S230" s="172"/>
      <c r="T230" s="170"/>
      <c r="U230" s="173"/>
      <c r="V230" s="170"/>
      <c r="W230" s="170"/>
      <c r="X230" s="175"/>
      <c r="Y230" s="14">
        <f t="shared" si="11"/>
        <v>0</v>
      </c>
      <c r="Z230" s="69">
        <f t="shared" si="2"/>
        <v>0</v>
      </c>
      <c r="AA230" s="53">
        <f t="shared" si="12"/>
        <v>0</v>
      </c>
    </row>
    <row r="231" spans="1:27" ht="15" customHeight="1" x14ac:dyDescent="0.3">
      <c r="A231" s="68">
        <f t="shared" si="3"/>
        <v>221</v>
      </c>
      <c r="B231" s="69">
        <f t="shared" si="0"/>
        <v>0</v>
      </c>
      <c r="C231" s="170"/>
      <c r="D231" s="170"/>
      <c r="E231" s="170"/>
      <c r="F231" s="174"/>
      <c r="G231" s="172"/>
      <c r="H231" s="170"/>
      <c r="I231" s="170"/>
      <c r="J231" s="170"/>
      <c r="K231" s="173"/>
      <c r="L231" s="171">
        <f t="shared" si="6"/>
        <v>0</v>
      </c>
      <c r="M231" s="170"/>
      <c r="N231" s="174"/>
      <c r="O231" s="172"/>
      <c r="P231" s="170"/>
      <c r="Q231" s="170"/>
      <c r="R231" s="173"/>
      <c r="S231" s="172"/>
      <c r="T231" s="170"/>
      <c r="U231" s="173"/>
      <c r="V231" s="170"/>
      <c r="W231" s="170"/>
      <c r="X231" s="175"/>
      <c r="Y231" s="14">
        <f t="shared" si="11"/>
        <v>0</v>
      </c>
      <c r="Z231" s="69">
        <f t="shared" si="2"/>
        <v>0</v>
      </c>
      <c r="AA231" s="53">
        <f t="shared" si="12"/>
        <v>0</v>
      </c>
    </row>
    <row r="232" spans="1:27" ht="15" customHeight="1" x14ac:dyDescent="0.3">
      <c r="A232" s="68">
        <f t="shared" si="3"/>
        <v>222</v>
      </c>
      <c r="B232" s="69">
        <f t="shared" si="0"/>
        <v>0</v>
      </c>
      <c r="C232" s="170"/>
      <c r="D232" s="170"/>
      <c r="E232" s="170"/>
      <c r="F232" s="174"/>
      <c r="G232" s="172"/>
      <c r="H232" s="170"/>
      <c r="I232" s="170"/>
      <c r="J232" s="170"/>
      <c r="K232" s="173"/>
      <c r="L232" s="171">
        <f t="shared" si="6"/>
        <v>0</v>
      </c>
      <c r="M232" s="170"/>
      <c r="N232" s="174"/>
      <c r="O232" s="172"/>
      <c r="P232" s="170"/>
      <c r="Q232" s="170"/>
      <c r="R232" s="173"/>
      <c r="S232" s="172"/>
      <c r="T232" s="170"/>
      <c r="U232" s="173"/>
      <c r="V232" s="170"/>
      <c r="W232" s="170"/>
      <c r="X232" s="175"/>
      <c r="Y232" s="14">
        <f t="shared" si="11"/>
        <v>0</v>
      </c>
      <c r="Z232" s="69">
        <f t="shared" si="2"/>
        <v>0</v>
      </c>
      <c r="AA232" s="53">
        <f t="shared" si="12"/>
        <v>0</v>
      </c>
    </row>
    <row r="233" spans="1:27" ht="15" customHeight="1" x14ac:dyDescent="0.3">
      <c r="A233" s="68">
        <f t="shared" si="3"/>
        <v>223</v>
      </c>
      <c r="B233" s="69">
        <f t="shared" si="0"/>
        <v>0</v>
      </c>
      <c r="C233" s="170"/>
      <c r="D233" s="170"/>
      <c r="E233" s="170"/>
      <c r="F233" s="174"/>
      <c r="G233" s="172"/>
      <c r="H233" s="170"/>
      <c r="I233" s="170"/>
      <c r="J233" s="170"/>
      <c r="K233" s="173"/>
      <c r="L233" s="171">
        <f t="shared" si="6"/>
        <v>0</v>
      </c>
      <c r="M233" s="170"/>
      <c r="N233" s="174"/>
      <c r="O233" s="172"/>
      <c r="P233" s="170"/>
      <c r="Q233" s="170"/>
      <c r="R233" s="173"/>
      <c r="S233" s="172"/>
      <c r="T233" s="170"/>
      <c r="U233" s="173"/>
      <c r="V233" s="170"/>
      <c r="W233" s="170"/>
      <c r="X233" s="175"/>
      <c r="Y233" s="14">
        <f t="shared" si="11"/>
        <v>0</v>
      </c>
      <c r="Z233" s="69">
        <f t="shared" si="2"/>
        <v>0</v>
      </c>
      <c r="AA233" s="53">
        <f t="shared" si="12"/>
        <v>0</v>
      </c>
    </row>
    <row r="234" spans="1:27" ht="15" customHeight="1" x14ac:dyDescent="0.3">
      <c r="A234" s="68">
        <f t="shared" si="3"/>
        <v>224</v>
      </c>
      <c r="B234" s="69">
        <f t="shared" si="0"/>
        <v>0</v>
      </c>
      <c r="C234" s="170"/>
      <c r="D234" s="170"/>
      <c r="E234" s="170"/>
      <c r="F234" s="174"/>
      <c r="G234" s="172"/>
      <c r="H234" s="170"/>
      <c r="I234" s="170"/>
      <c r="J234" s="170"/>
      <c r="K234" s="173"/>
      <c r="L234" s="171">
        <f t="shared" si="6"/>
        <v>0</v>
      </c>
      <c r="M234" s="170"/>
      <c r="N234" s="174"/>
      <c r="O234" s="172"/>
      <c r="P234" s="170"/>
      <c r="Q234" s="170"/>
      <c r="R234" s="173"/>
      <c r="S234" s="172"/>
      <c r="T234" s="170"/>
      <c r="U234" s="173"/>
      <c r="V234" s="170"/>
      <c r="W234" s="170"/>
      <c r="X234" s="175"/>
      <c r="Y234" s="14">
        <f t="shared" si="11"/>
        <v>0</v>
      </c>
      <c r="Z234" s="69">
        <f t="shared" si="2"/>
        <v>0</v>
      </c>
      <c r="AA234" s="53">
        <f t="shared" si="12"/>
        <v>0</v>
      </c>
    </row>
    <row r="235" spans="1:27" ht="15" customHeight="1" x14ac:dyDescent="0.3">
      <c r="A235" s="68">
        <f t="shared" si="3"/>
        <v>225</v>
      </c>
      <c r="B235" s="69">
        <f t="shared" si="0"/>
        <v>0</v>
      </c>
      <c r="C235" s="170"/>
      <c r="D235" s="170"/>
      <c r="E235" s="170"/>
      <c r="F235" s="174"/>
      <c r="G235" s="172"/>
      <c r="H235" s="170"/>
      <c r="I235" s="170"/>
      <c r="J235" s="170"/>
      <c r="K235" s="173"/>
      <c r="L235" s="171">
        <f t="shared" si="6"/>
        <v>0</v>
      </c>
      <c r="M235" s="170"/>
      <c r="N235" s="174"/>
      <c r="O235" s="172"/>
      <c r="P235" s="170"/>
      <c r="Q235" s="170"/>
      <c r="R235" s="173"/>
      <c r="S235" s="172"/>
      <c r="T235" s="170"/>
      <c r="U235" s="173"/>
      <c r="V235" s="170"/>
      <c r="W235" s="170"/>
      <c r="X235" s="175"/>
      <c r="Y235" s="14">
        <f t="shared" si="11"/>
        <v>0</v>
      </c>
      <c r="Z235" s="69">
        <f t="shared" si="2"/>
        <v>0</v>
      </c>
      <c r="AA235" s="53">
        <f t="shared" si="12"/>
        <v>0</v>
      </c>
    </row>
    <row r="236" spans="1:27" ht="15" customHeight="1" x14ac:dyDescent="0.3">
      <c r="A236" s="68">
        <f t="shared" si="3"/>
        <v>226</v>
      </c>
      <c r="B236" s="69">
        <f t="shared" si="0"/>
        <v>0</v>
      </c>
      <c r="C236" s="170"/>
      <c r="D236" s="170"/>
      <c r="E236" s="170"/>
      <c r="F236" s="174"/>
      <c r="G236" s="172"/>
      <c r="H236" s="170"/>
      <c r="I236" s="170"/>
      <c r="J236" s="170"/>
      <c r="K236" s="173"/>
      <c r="L236" s="171">
        <f t="shared" si="6"/>
        <v>0</v>
      </c>
      <c r="M236" s="170"/>
      <c r="N236" s="174"/>
      <c r="O236" s="172"/>
      <c r="P236" s="170"/>
      <c r="Q236" s="170"/>
      <c r="R236" s="173"/>
      <c r="S236" s="172"/>
      <c r="T236" s="170"/>
      <c r="U236" s="173"/>
      <c r="V236" s="170"/>
      <c r="W236" s="170"/>
      <c r="X236" s="175"/>
      <c r="Y236" s="14">
        <f t="shared" si="11"/>
        <v>0</v>
      </c>
      <c r="Z236" s="69">
        <f t="shared" si="2"/>
        <v>0</v>
      </c>
      <c r="AA236" s="53">
        <f t="shared" si="12"/>
        <v>0</v>
      </c>
    </row>
    <row r="237" spans="1:27" ht="15" customHeight="1" x14ac:dyDescent="0.3">
      <c r="A237" s="68">
        <f t="shared" si="3"/>
        <v>227</v>
      </c>
      <c r="B237" s="69">
        <f t="shared" si="0"/>
        <v>0</v>
      </c>
      <c r="C237" s="170"/>
      <c r="D237" s="170"/>
      <c r="E237" s="170"/>
      <c r="F237" s="174"/>
      <c r="G237" s="172"/>
      <c r="H237" s="170"/>
      <c r="I237" s="170"/>
      <c r="J237" s="170"/>
      <c r="K237" s="173"/>
      <c r="L237" s="171">
        <f t="shared" si="6"/>
        <v>0</v>
      </c>
      <c r="M237" s="170"/>
      <c r="N237" s="174"/>
      <c r="O237" s="172"/>
      <c r="P237" s="170"/>
      <c r="Q237" s="170"/>
      <c r="R237" s="173"/>
      <c r="S237" s="172"/>
      <c r="T237" s="170"/>
      <c r="U237" s="173"/>
      <c r="V237" s="170"/>
      <c r="W237" s="170"/>
      <c r="X237" s="175"/>
      <c r="Y237" s="14">
        <f t="shared" si="11"/>
        <v>0</v>
      </c>
      <c r="Z237" s="69">
        <f t="shared" si="2"/>
        <v>0</v>
      </c>
      <c r="AA237" s="53">
        <f t="shared" si="12"/>
        <v>0</v>
      </c>
    </row>
    <row r="238" spans="1:27" ht="15" customHeight="1" x14ac:dyDescent="0.3">
      <c r="A238" s="68">
        <f t="shared" si="3"/>
        <v>228</v>
      </c>
      <c r="B238" s="69">
        <f t="shared" si="0"/>
        <v>0</v>
      </c>
      <c r="C238" s="170"/>
      <c r="D238" s="170"/>
      <c r="E238" s="170"/>
      <c r="F238" s="174"/>
      <c r="G238" s="172"/>
      <c r="H238" s="170"/>
      <c r="I238" s="170"/>
      <c r="J238" s="170"/>
      <c r="K238" s="173"/>
      <c r="L238" s="171">
        <f t="shared" si="6"/>
        <v>0</v>
      </c>
      <c r="M238" s="170"/>
      <c r="N238" s="174"/>
      <c r="O238" s="172"/>
      <c r="P238" s="170"/>
      <c r="Q238" s="170"/>
      <c r="R238" s="173"/>
      <c r="S238" s="172"/>
      <c r="T238" s="170"/>
      <c r="U238" s="173"/>
      <c r="V238" s="170"/>
      <c r="W238" s="170"/>
      <c r="X238" s="175"/>
      <c r="Y238" s="14">
        <f t="shared" si="11"/>
        <v>0</v>
      </c>
      <c r="Z238" s="69">
        <f t="shared" si="2"/>
        <v>0</v>
      </c>
      <c r="AA238" s="53">
        <f t="shared" si="12"/>
        <v>0</v>
      </c>
    </row>
    <row r="239" spans="1:27" ht="15" customHeight="1" x14ac:dyDescent="0.3">
      <c r="A239" s="68">
        <f t="shared" si="3"/>
        <v>229</v>
      </c>
      <c r="B239" s="69">
        <f t="shared" si="0"/>
        <v>0</v>
      </c>
      <c r="C239" s="170"/>
      <c r="D239" s="170"/>
      <c r="E239" s="170"/>
      <c r="F239" s="174"/>
      <c r="G239" s="172"/>
      <c r="H239" s="170"/>
      <c r="I239" s="170"/>
      <c r="J239" s="170"/>
      <c r="K239" s="173"/>
      <c r="L239" s="171">
        <f t="shared" si="6"/>
        <v>0</v>
      </c>
      <c r="M239" s="170"/>
      <c r="N239" s="174"/>
      <c r="O239" s="172"/>
      <c r="P239" s="170"/>
      <c r="Q239" s="170"/>
      <c r="R239" s="173"/>
      <c r="S239" s="172"/>
      <c r="T239" s="170"/>
      <c r="U239" s="173"/>
      <c r="V239" s="170"/>
      <c r="W239" s="170"/>
      <c r="X239" s="175"/>
      <c r="Y239" s="14">
        <f t="shared" si="11"/>
        <v>0</v>
      </c>
      <c r="Z239" s="69">
        <f t="shared" si="2"/>
        <v>0</v>
      </c>
      <c r="AA239" s="53">
        <f t="shared" si="12"/>
        <v>0</v>
      </c>
    </row>
    <row r="240" spans="1:27" ht="15" customHeight="1" x14ac:dyDescent="0.3">
      <c r="A240" s="68">
        <f t="shared" si="3"/>
        <v>230</v>
      </c>
      <c r="B240" s="69">
        <f t="shared" si="0"/>
        <v>0</v>
      </c>
      <c r="C240" s="170"/>
      <c r="D240" s="170"/>
      <c r="E240" s="170"/>
      <c r="F240" s="174"/>
      <c r="G240" s="172"/>
      <c r="H240" s="170"/>
      <c r="I240" s="170"/>
      <c r="J240" s="170"/>
      <c r="K240" s="173"/>
      <c r="L240" s="171">
        <f t="shared" si="6"/>
        <v>0</v>
      </c>
      <c r="M240" s="170"/>
      <c r="N240" s="174"/>
      <c r="O240" s="172"/>
      <c r="P240" s="170"/>
      <c r="Q240" s="170"/>
      <c r="R240" s="173"/>
      <c r="S240" s="172"/>
      <c r="T240" s="170"/>
      <c r="U240" s="173"/>
      <c r="V240" s="170"/>
      <c r="W240" s="170"/>
      <c r="X240" s="175"/>
      <c r="Y240" s="14">
        <f t="shared" si="11"/>
        <v>0</v>
      </c>
      <c r="Z240" s="69">
        <f t="shared" si="2"/>
        <v>0</v>
      </c>
      <c r="AA240" s="53">
        <f t="shared" si="12"/>
        <v>0</v>
      </c>
    </row>
    <row r="241" spans="1:27" ht="15" customHeight="1" x14ac:dyDescent="0.3">
      <c r="A241" s="68">
        <f t="shared" si="3"/>
        <v>231</v>
      </c>
      <c r="B241" s="69">
        <f t="shared" si="0"/>
        <v>0</v>
      </c>
      <c r="C241" s="170"/>
      <c r="D241" s="170"/>
      <c r="E241" s="170"/>
      <c r="F241" s="174"/>
      <c r="G241" s="172"/>
      <c r="H241" s="170"/>
      <c r="I241" s="170"/>
      <c r="J241" s="170"/>
      <c r="K241" s="173"/>
      <c r="L241" s="171">
        <f t="shared" si="6"/>
        <v>0</v>
      </c>
      <c r="M241" s="170"/>
      <c r="N241" s="174"/>
      <c r="O241" s="172"/>
      <c r="P241" s="170"/>
      <c r="Q241" s="170"/>
      <c r="R241" s="173"/>
      <c r="S241" s="172"/>
      <c r="T241" s="170"/>
      <c r="U241" s="173"/>
      <c r="V241" s="170"/>
      <c r="W241" s="170"/>
      <c r="X241" s="175"/>
      <c r="Y241" s="14">
        <f t="shared" si="11"/>
        <v>0</v>
      </c>
      <c r="Z241" s="69">
        <f t="shared" si="2"/>
        <v>0</v>
      </c>
      <c r="AA241" s="53">
        <f t="shared" si="12"/>
        <v>0</v>
      </c>
    </row>
    <row r="242" spans="1:27" ht="15" customHeight="1" x14ac:dyDescent="0.3">
      <c r="A242" s="68">
        <f t="shared" si="3"/>
        <v>232</v>
      </c>
      <c r="B242" s="69">
        <f t="shared" si="0"/>
        <v>0</v>
      </c>
      <c r="C242" s="170"/>
      <c r="D242" s="170"/>
      <c r="E242" s="170"/>
      <c r="F242" s="174"/>
      <c r="G242" s="172"/>
      <c r="H242" s="170"/>
      <c r="I242" s="170"/>
      <c r="J242" s="170"/>
      <c r="K242" s="173"/>
      <c r="L242" s="171">
        <f t="shared" si="6"/>
        <v>0</v>
      </c>
      <c r="M242" s="170"/>
      <c r="N242" s="174"/>
      <c r="O242" s="172"/>
      <c r="P242" s="170"/>
      <c r="Q242" s="170"/>
      <c r="R242" s="173"/>
      <c r="S242" s="172"/>
      <c r="T242" s="170"/>
      <c r="U242" s="173"/>
      <c r="V242" s="170"/>
      <c r="W242" s="170"/>
      <c r="X242" s="175"/>
      <c r="Y242" s="14">
        <f t="shared" si="11"/>
        <v>0</v>
      </c>
      <c r="Z242" s="69">
        <f t="shared" si="2"/>
        <v>0</v>
      </c>
      <c r="AA242" s="53">
        <f t="shared" si="12"/>
        <v>0</v>
      </c>
    </row>
    <row r="243" spans="1:27" ht="15" customHeight="1" x14ac:dyDescent="0.3">
      <c r="A243" s="68">
        <f t="shared" si="3"/>
        <v>233</v>
      </c>
      <c r="B243" s="69">
        <f t="shared" si="0"/>
        <v>0</v>
      </c>
      <c r="C243" s="170"/>
      <c r="D243" s="170"/>
      <c r="E243" s="170"/>
      <c r="F243" s="174"/>
      <c r="G243" s="172"/>
      <c r="H243" s="170"/>
      <c r="I243" s="170"/>
      <c r="J243" s="170"/>
      <c r="K243" s="173"/>
      <c r="L243" s="171">
        <f t="shared" si="6"/>
        <v>0</v>
      </c>
      <c r="M243" s="170"/>
      <c r="N243" s="174"/>
      <c r="O243" s="172"/>
      <c r="P243" s="170"/>
      <c r="Q243" s="170"/>
      <c r="R243" s="173"/>
      <c r="S243" s="172"/>
      <c r="T243" s="170"/>
      <c r="U243" s="173"/>
      <c r="V243" s="170"/>
      <c r="W243" s="170"/>
      <c r="X243" s="175"/>
      <c r="Y243" s="14">
        <f t="shared" si="11"/>
        <v>0</v>
      </c>
      <c r="Z243" s="69">
        <f t="shared" si="2"/>
        <v>0</v>
      </c>
      <c r="AA243" s="53">
        <f t="shared" si="12"/>
        <v>0</v>
      </c>
    </row>
    <row r="244" spans="1:27" ht="15" customHeight="1" x14ac:dyDescent="0.3">
      <c r="A244" s="68">
        <f t="shared" si="3"/>
        <v>234</v>
      </c>
      <c r="B244" s="69">
        <f t="shared" si="0"/>
        <v>0</v>
      </c>
      <c r="C244" s="170"/>
      <c r="D244" s="170"/>
      <c r="E244" s="170"/>
      <c r="F244" s="174"/>
      <c r="G244" s="172"/>
      <c r="H244" s="170"/>
      <c r="I244" s="170"/>
      <c r="J244" s="170"/>
      <c r="K244" s="173"/>
      <c r="L244" s="171">
        <f t="shared" si="6"/>
        <v>0</v>
      </c>
      <c r="M244" s="170"/>
      <c r="N244" s="174"/>
      <c r="O244" s="172"/>
      <c r="P244" s="170"/>
      <c r="Q244" s="170"/>
      <c r="R244" s="173"/>
      <c r="S244" s="172"/>
      <c r="T244" s="170"/>
      <c r="U244" s="173"/>
      <c r="V244" s="170"/>
      <c r="W244" s="170"/>
      <c r="X244" s="175"/>
      <c r="Y244" s="14">
        <f t="shared" si="11"/>
        <v>0</v>
      </c>
      <c r="Z244" s="69">
        <f t="shared" si="2"/>
        <v>0</v>
      </c>
      <c r="AA244" s="53">
        <f t="shared" si="12"/>
        <v>0</v>
      </c>
    </row>
    <row r="245" spans="1:27" ht="15" customHeight="1" x14ac:dyDescent="0.3">
      <c r="A245" s="68">
        <f t="shared" si="3"/>
        <v>235</v>
      </c>
      <c r="B245" s="69">
        <f t="shared" si="0"/>
        <v>0</v>
      </c>
      <c r="C245" s="170"/>
      <c r="D245" s="170"/>
      <c r="E245" s="170"/>
      <c r="F245" s="174"/>
      <c r="G245" s="172"/>
      <c r="H245" s="170"/>
      <c r="I245" s="170"/>
      <c r="J245" s="170"/>
      <c r="K245" s="173"/>
      <c r="L245" s="171">
        <f t="shared" si="6"/>
        <v>0</v>
      </c>
      <c r="M245" s="170"/>
      <c r="N245" s="174"/>
      <c r="O245" s="172"/>
      <c r="P245" s="170"/>
      <c r="Q245" s="170"/>
      <c r="R245" s="173"/>
      <c r="S245" s="172"/>
      <c r="T245" s="170"/>
      <c r="U245" s="173"/>
      <c r="V245" s="170"/>
      <c r="W245" s="170"/>
      <c r="X245" s="175"/>
      <c r="Y245" s="14">
        <f t="shared" si="11"/>
        <v>0</v>
      </c>
      <c r="Z245" s="69">
        <f t="shared" si="2"/>
        <v>0</v>
      </c>
      <c r="AA245" s="53">
        <f t="shared" si="12"/>
        <v>0</v>
      </c>
    </row>
    <row r="246" spans="1:27" ht="15" customHeight="1" x14ac:dyDescent="0.3">
      <c r="A246" s="68">
        <f t="shared" si="3"/>
        <v>236</v>
      </c>
      <c r="B246" s="69">
        <f t="shared" si="0"/>
        <v>0</v>
      </c>
      <c r="C246" s="170"/>
      <c r="D246" s="170"/>
      <c r="E246" s="170"/>
      <c r="F246" s="174"/>
      <c r="G246" s="172"/>
      <c r="H246" s="170"/>
      <c r="I246" s="170"/>
      <c r="J246" s="170"/>
      <c r="K246" s="173"/>
      <c r="L246" s="171">
        <f t="shared" si="6"/>
        <v>0</v>
      </c>
      <c r="M246" s="170"/>
      <c r="N246" s="174"/>
      <c r="O246" s="172"/>
      <c r="P246" s="170"/>
      <c r="Q246" s="170"/>
      <c r="R246" s="173"/>
      <c r="S246" s="172"/>
      <c r="T246" s="170"/>
      <c r="U246" s="173"/>
      <c r="V246" s="170"/>
      <c r="W246" s="170"/>
      <c r="X246" s="175"/>
      <c r="Y246" s="14">
        <f t="shared" si="11"/>
        <v>0</v>
      </c>
      <c r="Z246" s="69">
        <f t="shared" si="2"/>
        <v>0</v>
      </c>
      <c r="AA246" s="53">
        <f t="shared" si="12"/>
        <v>0</v>
      </c>
    </row>
    <row r="247" spans="1:27" ht="15" customHeight="1" x14ac:dyDescent="0.3">
      <c r="A247" s="68">
        <f t="shared" si="3"/>
        <v>237</v>
      </c>
      <c r="B247" s="69">
        <f t="shared" si="0"/>
        <v>0</v>
      </c>
      <c r="C247" s="170"/>
      <c r="D247" s="170"/>
      <c r="E247" s="170"/>
      <c r="F247" s="174"/>
      <c r="G247" s="172"/>
      <c r="H247" s="170"/>
      <c r="I247" s="170"/>
      <c r="J247" s="170"/>
      <c r="K247" s="173"/>
      <c r="L247" s="171">
        <f t="shared" si="6"/>
        <v>0</v>
      </c>
      <c r="M247" s="170"/>
      <c r="N247" s="174"/>
      <c r="O247" s="172"/>
      <c r="P247" s="170"/>
      <c r="Q247" s="170"/>
      <c r="R247" s="173"/>
      <c r="S247" s="172"/>
      <c r="T247" s="170"/>
      <c r="U247" s="173"/>
      <c r="V247" s="170"/>
      <c r="W247" s="170"/>
      <c r="X247" s="175"/>
      <c r="Y247" s="14">
        <f t="shared" si="11"/>
        <v>0</v>
      </c>
      <c r="Z247" s="69">
        <f t="shared" si="2"/>
        <v>0</v>
      </c>
      <c r="AA247" s="53">
        <f t="shared" si="12"/>
        <v>0</v>
      </c>
    </row>
    <row r="248" spans="1:27" ht="15" customHeight="1" x14ac:dyDescent="0.3">
      <c r="A248" s="68">
        <f t="shared" si="3"/>
        <v>238</v>
      </c>
      <c r="B248" s="69">
        <f t="shared" si="0"/>
        <v>0</v>
      </c>
      <c r="C248" s="170"/>
      <c r="D248" s="170"/>
      <c r="E248" s="170"/>
      <c r="F248" s="174"/>
      <c r="G248" s="172"/>
      <c r="H248" s="170"/>
      <c r="I248" s="170"/>
      <c r="J248" s="170"/>
      <c r="K248" s="173"/>
      <c r="L248" s="171">
        <f t="shared" si="6"/>
        <v>0</v>
      </c>
      <c r="M248" s="170"/>
      <c r="N248" s="174"/>
      <c r="O248" s="172"/>
      <c r="P248" s="170"/>
      <c r="Q248" s="170"/>
      <c r="R248" s="173"/>
      <c r="S248" s="172"/>
      <c r="T248" s="170"/>
      <c r="U248" s="173"/>
      <c r="V248" s="170"/>
      <c r="W248" s="170"/>
      <c r="X248" s="175"/>
      <c r="Y248" s="14">
        <f t="shared" si="11"/>
        <v>0</v>
      </c>
      <c r="Z248" s="69">
        <f t="shared" si="2"/>
        <v>0</v>
      </c>
      <c r="AA248" s="53">
        <f t="shared" si="12"/>
        <v>0</v>
      </c>
    </row>
    <row r="249" spans="1:27" ht="15" customHeight="1" x14ac:dyDescent="0.3">
      <c r="A249" s="68">
        <f t="shared" si="3"/>
        <v>239</v>
      </c>
      <c r="B249" s="69">
        <f t="shared" si="0"/>
        <v>0</v>
      </c>
      <c r="C249" s="170"/>
      <c r="D249" s="170"/>
      <c r="E249" s="170"/>
      <c r="F249" s="174"/>
      <c r="G249" s="172"/>
      <c r="H249" s="170"/>
      <c r="I249" s="170"/>
      <c r="J249" s="170"/>
      <c r="K249" s="173"/>
      <c r="L249" s="171">
        <f t="shared" si="6"/>
        <v>0</v>
      </c>
      <c r="M249" s="170"/>
      <c r="N249" s="174"/>
      <c r="O249" s="172"/>
      <c r="P249" s="170"/>
      <c r="Q249" s="170"/>
      <c r="R249" s="173"/>
      <c r="S249" s="172"/>
      <c r="T249" s="170"/>
      <c r="U249" s="173"/>
      <c r="V249" s="170"/>
      <c r="W249" s="170"/>
      <c r="X249" s="175"/>
      <c r="Y249" s="14">
        <f t="shared" si="11"/>
        <v>0</v>
      </c>
      <c r="Z249" s="69">
        <f t="shared" si="2"/>
        <v>0</v>
      </c>
      <c r="AA249" s="53">
        <f t="shared" si="12"/>
        <v>0</v>
      </c>
    </row>
    <row r="250" spans="1:27" ht="15" customHeight="1" x14ac:dyDescent="0.3">
      <c r="A250" s="68">
        <f t="shared" si="3"/>
        <v>240</v>
      </c>
      <c r="B250" s="69">
        <f t="shared" si="0"/>
        <v>0</v>
      </c>
      <c r="C250" s="170"/>
      <c r="D250" s="170"/>
      <c r="E250" s="170"/>
      <c r="F250" s="174"/>
      <c r="G250" s="172"/>
      <c r="H250" s="170"/>
      <c r="I250" s="170"/>
      <c r="J250" s="170"/>
      <c r="K250" s="173"/>
      <c r="L250" s="171">
        <f t="shared" si="6"/>
        <v>0</v>
      </c>
      <c r="M250" s="170"/>
      <c r="N250" s="174"/>
      <c r="O250" s="172"/>
      <c r="P250" s="170"/>
      <c r="Q250" s="170"/>
      <c r="R250" s="173"/>
      <c r="S250" s="172"/>
      <c r="T250" s="170"/>
      <c r="U250" s="173"/>
      <c r="V250" s="170"/>
      <c r="W250" s="170"/>
      <c r="X250" s="175"/>
      <c r="Y250" s="14">
        <f t="shared" si="11"/>
        <v>0</v>
      </c>
      <c r="Z250" s="69">
        <f t="shared" si="2"/>
        <v>0</v>
      </c>
      <c r="AA250" s="53">
        <f t="shared" si="12"/>
        <v>0</v>
      </c>
    </row>
    <row r="251" spans="1:27" ht="15" customHeight="1" x14ac:dyDescent="0.3">
      <c r="A251" s="68">
        <f t="shared" si="3"/>
        <v>241</v>
      </c>
      <c r="B251" s="69">
        <f t="shared" si="0"/>
        <v>0</v>
      </c>
      <c r="C251" s="170"/>
      <c r="D251" s="170"/>
      <c r="E251" s="170"/>
      <c r="F251" s="174"/>
      <c r="G251" s="172"/>
      <c r="H251" s="170"/>
      <c r="I251" s="170"/>
      <c r="J251" s="170"/>
      <c r="K251" s="173"/>
      <c r="L251" s="171">
        <f t="shared" si="6"/>
        <v>0</v>
      </c>
      <c r="M251" s="170"/>
      <c r="N251" s="174"/>
      <c r="O251" s="172"/>
      <c r="P251" s="170"/>
      <c r="Q251" s="170"/>
      <c r="R251" s="173"/>
      <c r="S251" s="172"/>
      <c r="T251" s="170"/>
      <c r="U251" s="173"/>
      <c r="V251" s="170"/>
      <c r="W251" s="170"/>
      <c r="X251" s="175"/>
      <c r="Y251" s="14">
        <f t="shared" si="11"/>
        <v>0</v>
      </c>
      <c r="Z251" s="69">
        <f t="shared" si="2"/>
        <v>0</v>
      </c>
      <c r="AA251" s="53">
        <f t="shared" si="12"/>
        <v>0</v>
      </c>
    </row>
    <row r="252" spans="1:27" ht="15" customHeight="1" x14ac:dyDescent="0.3">
      <c r="A252" s="68">
        <f t="shared" si="3"/>
        <v>242</v>
      </c>
      <c r="B252" s="69">
        <f t="shared" si="0"/>
        <v>0</v>
      </c>
      <c r="C252" s="170"/>
      <c r="D252" s="170"/>
      <c r="E252" s="170"/>
      <c r="F252" s="174"/>
      <c r="G252" s="172"/>
      <c r="H252" s="170"/>
      <c r="I252" s="170"/>
      <c r="J252" s="170"/>
      <c r="K252" s="173"/>
      <c r="L252" s="171">
        <f t="shared" si="6"/>
        <v>0</v>
      </c>
      <c r="M252" s="170"/>
      <c r="N252" s="174"/>
      <c r="O252" s="172"/>
      <c r="P252" s="170"/>
      <c r="Q252" s="170"/>
      <c r="R252" s="173"/>
      <c r="S252" s="172"/>
      <c r="T252" s="170"/>
      <c r="U252" s="173"/>
      <c r="V252" s="170"/>
      <c r="W252" s="170"/>
      <c r="X252" s="175"/>
      <c r="Y252" s="14">
        <f t="shared" si="11"/>
        <v>0</v>
      </c>
      <c r="Z252" s="69">
        <f t="shared" si="2"/>
        <v>0</v>
      </c>
      <c r="AA252" s="53">
        <f t="shared" si="12"/>
        <v>0</v>
      </c>
    </row>
    <row r="253" spans="1:27" ht="15" customHeight="1" x14ac:dyDescent="0.3">
      <c r="A253" s="68">
        <f t="shared" si="3"/>
        <v>243</v>
      </c>
      <c r="B253" s="69">
        <f t="shared" si="0"/>
        <v>0</v>
      </c>
      <c r="C253" s="164"/>
      <c r="D253" s="164"/>
      <c r="E253" s="164"/>
      <c r="F253" s="165"/>
      <c r="G253" s="166"/>
      <c r="H253" s="164"/>
      <c r="I253" s="164"/>
      <c r="J253" s="164"/>
      <c r="K253" s="167"/>
      <c r="L253" s="171">
        <f t="shared" si="6"/>
        <v>0</v>
      </c>
      <c r="M253" s="170"/>
      <c r="N253" s="174"/>
      <c r="O253" s="172"/>
      <c r="P253" s="170"/>
      <c r="Q253" s="170"/>
      <c r="R253" s="173"/>
      <c r="S253" s="172"/>
      <c r="T253" s="170"/>
      <c r="U253" s="173"/>
      <c r="V253" s="170"/>
      <c r="W253" s="170"/>
      <c r="X253" s="175"/>
      <c r="Y253" s="14">
        <f t="shared" si="11"/>
        <v>0</v>
      </c>
      <c r="Z253" s="69">
        <f t="shared" si="2"/>
        <v>0</v>
      </c>
      <c r="AA253" s="53">
        <f t="shared" si="12"/>
        <v>0</v>
      </c>
    </row>
    <row r="254" spans="1:27" ht="15" customHeight="1" x14ac:dyDescent="0.3">
      <c r="A254" s="68">
        <f t="shared" si="3"/>
        <v>244</v>
      </c>
      <c r="B254" s="69">
        <f t="shared" si="0"/>
        <v>0</v>
      </c>
      <c r="C254" s="170"/>
      <c r="D254" s="164"/>
      <c r="E254" s="164"/>
      <c r="F254" s="165"/>
      <c r="G254" s="166"/>
      <c r="H254" s="164"/>
      <c r="I254" s="164"/>
      <c r="J254" s="170"/>
      <c r="K254" s="167"/>
      <c r="L254" s="171">
        <f t="shared" si="6"/>
        <v>0</v>
      </c>
      <c r="M254" s="164"/>
      <c r="N254" s="165"/>
      <c r="O254" s="172"/>
      <c r="P254" s="170"/>
      <c r="Q254" s="170"/>
      <c r="R254" s="173"/>
      <c r="S254" s="166"/>
      <c r="T254" s="164"/>
      <c r="U254" s="167"/>
      <c r="V254" s="164"/>
      <c r="W254" s="164"/>
      <c r="X254" s="168"/>
      <c r="Y254" s="14">
        <f t="shared" si="11"/>
        <v>0</v>
      </c>
      <c r="Z254" s="69">
        <f t="shared" si="2"/>
        <v>0</v>
      </c>
      <c r="AA254" s="53">
        <f t="shared" si="12"/>
        <v>0</v>
      </c>
    </row>
    <row r="255" spans="1:27" ht="15" customHeight="1" x14ac:dyDescent="0.3">
      <c r="A255" s="68">
        <f t="shared" si="3"/>
        <v>245</v>
      </c>
      <c r="B255" s="69">
        <f t="shared" si="0"/>
        <v>0</v>
      </c>
      <c r="C255" s="170"/>
      <c r="D255" s="164"/>
      <c r="E255" s="164"/>
      <c r="F255" s="165"/>
      <c r="G255" s="166"/>
      <c r="H255" s="164"/>
      <c r="I255" s="164"/>
      <c r="J255" s="170"/>
      <c r="K255" s="167"/>
      <c r="L255" s="171">
        <f t="shared" si="6"/>
        <v>0</v>
      </c>
      <c r="M255" s="164"/>
      <c r="N255" s="165"/>
      <c r="O255" s="172"/>
      <c r="P255" s="170"/>
      <c r="Q255" s="170"/>
      <c r="R255" s="173"/>
      <c r="S255" s="166"/>
      <c r="T255" s="164"/>
      <c r="U255" s="167"/>
      <c r="V255" s="164"/>
      <c r="W255" s="164"/>
      <c r="X255" s="168"/>
      <c r="Y255" s="14">
        <f t="shared" si="11"/>
        <v>0</v>
      </c>
      <c r="Z255" s="69">
        <f t="shared" si="2"/>
        <v>0</v>
      </c>
      <c r="AA255" s="53">
        <f t="shared" si="12"/>
        <v>0</v>
      </c>
    </row>
    <row r="256" spans="1:27" ht="15" customHeight="1" x14ac:dyDescent="0.3">
      <c r="A256" s="68">
        <f t="shared" si="3"/>
        <v>246</v>
      </c>
      <c r="B256" s="69">
        <f t="shared" si="0"/>
        <v>0</v>
      </c>
      <c r="C256" s="170"/>
      <c r="D256" s="164"/>
      <c r="E256" s="164"/>
      <c r="F256" s="165"/>
      <c r="G256" s="166"/>
      <c r="H256" s="164"/>
      <c r="I256" s="164"/>
      <c r="J256" s="170"/>
      <c r="K256" s="167"/>
      <c r="L256" s="171">
        <f t="shared" si="6"/>
        <v>0</v>
      </c>
      <c r="M256" s="164"/>
      <c r="N256" s="165"/>
      <c r="O256" s="172"/>
      <c r="P256" s="170"/>
      <c r="Q256" s="170"/>
      <c r="R256" s="173"/>
      <c r="S256" s="166"/>
      <c r="T256" s="164"/>
      <c r="U256" s="167"/>
      <c r="V256" s="164"/>
      <c r="W256" s="164"/>
      <c r="X256" s="168"/>
      <c r="Y256" s="14">
        <f t="shared" si="11"/>
        <v>0</v>
      </c>
      <c r="Z256" s="69">
        <f t="shared" si="2"/>
        <v>0</v>
      </c>
      <c r="AA256" s="53">
        <f t="shared" si="12"/>
        <v>0</v>
      </c>
    </row>
    <row r="257" spans="1:27" ht="15" customHeight="1" x14ac:dyDescent="0.3">
      <c r="A257" s="68">
        <f t="shared" si="3"/>
        <v>247</v>
      </c>
      <c r="B257" s="69">
        <f t="shared" si="0"/>
        <v>0</v>
      </c>
      <c r="C257" s="170"/>
      <c r="D257" s="164"/>
      <c r="E257" s="164"/>
      <c r="F257" s="165"/>
      <c r="G257" s="166"/>
      <c r="H257" s="164"/>
      <c r="I257" s="164"/>
      <c r="J257" s="170"/>
      <c r="K257" s="167"/>
      <c r="L257" s="171">
        <f t="shared" si="6"/>
        <v>0</v>
      </c>
      <c r="M257" s="164"/>
      <c r="N257" s="165"/>
      <c r="O257" s="172"/>
      <c r="P257" s="170"/>
      <c r="Q257" s="170"/>
      <c r="R257" s="173"/>
      <c r="S257" s="166"/>
      <c r="T257" s="164"/>
      <c r="U257" s="167"/>
      <c r="V257" s="164"/>
      <c r="W257" s="164"/>
      <c r="X257" s="168"/>
      <c r="Y257" s="14">
        <f t="shared" si="11"/>
        <v>0</v>
      </c>
      <c r="Z257" s="69">
        <f t="shared" si="2"/>
        <v>0</v>
      </c>
      <c r="AA257" s="53">
        <f t="shared" si="12"/>
        <v>0</v>
      </c>
    </row>
    <row r="258" spans="1:27" ht="15" customHeight="1" x14ac:dyDescent="0.3">
      <c r="A258" s="68">
        <f t="shared" si="3"/>
        <v>248</v>
      </c>
      <c r="B258" s="69">
        <f t="shared" si="0"/>
        <v>0</v>
      </c>
      <c r="C258" s="170"/>
      <c r="D258" s="164"/>
      <c r="E258" s="164"/>
      <c r="F258" s="165"/>
      <c r="G258" s="166"/>
      <c r="H258" s="164"/>
      <c r="I258" s="164"/>
      <c r="J258" s="170"/>
      <c r="K258" s="167"/>
      <c r="L258" s="171">
        <f t="shared" si="6"/>
        <v>0</v>
      </c>
      <c r="M258" s="164"/>
      <c r="N258" s="165"/>
      <c r="O258" s="172"/>
      <c r="P258" s="170"/>
      <c r="Q258" s="170"/>
      <c r="R258" s="173"/>
      <c r="S258" s="166"/>
      <c r="T258" s="164"/>
      <c r="U258" s="167"/>
      <c r="V258" s="164"/>
      <c r="W258" s="164"/>
      <c r="X258" s="168"/>
      <c r="Y258" s="14">
        <f t="shared" si="11"/>
        <v>0</v>
      </c>
      <c r="Z258" s="69">
        <f t="shared" si="2"/>
        <v>0</v>
      </c>
      <c r="AA258" s="53">
        <f t="shared" si="12"/>
        <v>0</v>
      </c>
    </row>
    <row r="259" spans="1:27" ht="15" customHeight="1" x14ac:dyDescent="0.3">
      <c r="A259" s="68">
        <f t="shared" si="3"/>
        <v>249</v>
      </c>
      <c r="B259" s="69">
        <f t="shared" si="0"/>
        <v>0</v>
      </c>
      <c r="C259" s="170"/>
      <c r="D259" s="164"/>
      <c r="E259" s="164"/>
      <c r="F259" s="165"/>
      <c r="G259" s="166"/>
      <c r="H259" s="164"/>
      <c r="I259" s="164"/>
      <c r="J259" s="170"/>
      <c r="K259" s="167"/>
      <c r="L259" s="171">
        <f t="shared" si="6"/>
        <v>0</v>
      </c>
      <c r="M259" s="164"/>
      <c r="N259" s="165"/>
      <c r="O259" s="172"/>
      <c r="P259" s="170"/>
      <c r="Q259" s="170"/>
      <c r="R259" s="173"/>
      <c r="S259" s="166"/>
      <c r="T259" s="164"/>
      <c r="U259" s="167"/>
      <c r="V259" s="164"/>
      <c r="W259" s="164"/>
      <c r="X259" s="168"/>
      <c r="Y259" s="14">
        <f t="shared" si="11"/>
        <v>0</v>
      </c>
      <c r="Z259" s="69">
        <f t="shared" si="2"/>
        <v>0</v>
      </c>
      <c r="AA259" s="53">
        <f t="shared" si="12"/>
        <v>0</v>
      </c>
    </row>
    <row r="260" spans="1:27" ht="15" customHeight="1" x14ac:dyDescent="0.3">
      <c r="A260" s="68">
        <f t="shared" si="3"/>
        <v>250</v>
      </c>
      <c r="B260" s="69">
        <f t="shared" si="0"/>
        <v>0</v>
      </c>
      <c r="C260" s="170"/>
      <c r="D260" s="164"/>
      <c r="E260" s="164"/>
      <c r="F260" s="165"/>
      <c r="G260" s="166"/>
      <c r="H260" s="164"/>
      <c r="I260" s="164"/>
      <c r="J260" s="170"/>
      <c r="K260" s="167"/>
      <c r="L260" s="171">
        <f t="shared" si="6"/>
        <v>0</v>
      </c>
      <c r="M260" s="164"/>
      <c r="N260" s="165"/>
      <c r="O260" s="172"/>
      <c r="P260" s="170"/>
      <c r="Q260" s="170"/>
      <c r="R260" s="173"/>
      <c r="S260" s="166"/>
      <c r="T260" s="164"/>
      <c r="U260" s="167"/>
      <c r="V260" s="164"/>
      <c r="W260" s="164"/>
      <c r="X260" s="168"/>
      <c r="Y260" s="14">
        <f t="shared" si="11"/>
        <v>0</v>
      </c>
      <c r="Z260" s="69">
        <f t="shared" si="2"/>
        <v>0</v>
      </c>
      <c r="AA260" s="53">
        <f t="shared" si="12"/>
        <v>0</v>
      </c>
    </row>
    <row r="261" spans="1:27" ht="15" customHeight="1" x14ac:dyDescent="0.3">
      <c r="A261" s="68">
        <f t="shared" si="3"/>
        <v>251</v>
      </c>
      <c r="B261" s="69">
        <f t="shared" si="0"/>
        <v>0</v>
      </c>
      <c r="C261" s="170"/>
      <c r="D261" s="164"/>
      <c r="E261" s="164"/>
      <c r="F261" s="165"/>
      <c r="G261" s="166"/>
      <c r="H261" s="164"/>
      <c r="I261" s="164"/>
      <c r="J261" s="170"/>
      <c r="K261" s="167"/>
      <c r="L261" s="171">
        <f t="shared" si="6"/>
        <v>0</v>
      </c>
      <c r="M261" s="164"/>
      <c r="N261" s="165"/>
      <c r="O261" s="172"/>
      <c r="P261" s="170"/>
      <c r="Q261" s="170"/>
      <c r="R261" s="173"/>
      <c r="S261" s="166"/>
      <c r="T261" s="164"/>
      <c r="U261" s="167"/>
      <c r="V261" s="164"/>
      <c r="W261" s="164"/>
      <c r="X261" s="168"/>
      <c r="Y261" s="14">
        <f t="shared" si="11"/>
        <v>0</v>
      </c>
      <c r="Z261" s="69">
        <f t="shared" si="2"/>
        <v>0</v>
      </c>
      <c r="AA261" s="53">
        <f t="shared" si="12"/>
        <v>0</v>
      </c>
    </row>
    <row r="262" spans="1:27" ht="15" customHeight="1" x14ac:dyDescent="0.3">
      <c r="A262" s="68">
        <f t="shared" si="3"/>
        <v>252</v>
      </c>
      <c r="B262" s="69">
        <f t="shared" si="0"/>
        <v>0</v>
      </c>
      <c r="C262" s="170"/>
      <c r="D262" s="164"/>
      <c r="E262" s="164"/>
      <c r="F262" s="165"/>
      <c r="G262" s="166"/>
      <c r="H262" s="164"/>
      <c r="I262" s="164"/>
      <c r="J262" s="170"/>
      <c r="K262" s="167"/>
      <c r="L262" s="171">
        <f t="shared" si="6"/>
        <v>0</v>
      </c>
      <c r="M262" s="164"/>
      <c r="N262" s="165"/>
      <c r="O262" s="172"/>
      <c r="P262" s="170"/>
      <c r="Q262" s="170"/>
      <c r="R262" s="173"/>
      <c r="S262" s="166"/>
      <c r="T262" s="164"/>
      <c r="U262" s="167"/>
      <c r="V262" s="164"/>
      <c r="W262" s="164"/>
      <c r="X262" s="168"/>
      <c r="Y262" s="14">
        <f t="shared" si="11"/>
        <v>0</v>
      </c>
      <c r="Z262" s="69">
        <f t="shared" si="2"/>
        <v>0</v>
      </c>
      <c r="AA262" s="53">
        <f t="shared" si="12"/>
        <v>0</v>
      </c>
    </row>
    <row r="263" spans="1:27" ht="15" customHeight="1" x14ac:dyDescent="0.3">
      <c r="A263" s="68">
        <f t="shared" si="3"/>
        <v>253</v>
      </c>
      <c r="B263" s="69">
        <f t="shared" si="0"/>
        <v>0</v>
      </c>
      <c r="C263" s="170"/>
      <c r="D263" s="164"/>
      <c r="E263" s="164"/>
      <c r="F263" s="165"/>
      <c r="G263" s="166"/>
      <c r="H263" s="164"/>
      <c r="I263" s="164"/>
      <c r="J263" s="170"/>
      <c r="K263" s="167"/>
      <c r="L263" s="171">
        <f t="shared" si="6"/>
        <v>0</v>
      </c>
      <c r="M263" s="164"/>
      <c r="N263" s="165"/>
      <c r="O263" s="172"/>
      <c r="P263" s="170"/>
      <c r="Q263" s="170"/>
      <c r="R263" s="173"/>
      <c r="S263" s="166"/>
      <c r="T263" s="164"/>
      <c r="U263" s="167"/>
      <c r="V263" s="164"/>
      <c r="W263" s="164"/>
      <c r="X263" s="168"/>
      <c r="Y263" s="14">
        <f t="shared" si="11"/>
        <v>0</v>
      </c>
      <c r="Z263" s="69">
        <f t="shared" si="2"/>
        <v>0</v>
      </c>
      <c r="AA263" s="53">
        <f t="shared" si="12"/>
        <v>0</v>
      </c>
    </row>
    <row r="264" spans="1:27" ht="15" customHeight="1" x14ac:dyDescent="0.3">
      <c r="A264" s="68">
        <f t="shared" si="3"/>
        <v>254</v>
      </c>
      <c r="B264" s="69">
        <f t="shared" si="0"/>
        <v>0</v>
      </c>
      <c r="C264" s="170"/>
      <c r="D264" s="164"/>
      <c r="E264" s="164"/>
      <c r="F264" s="165"/>
      <c r="G264" s="166"/>
      <c r="H264" s="164"/>
      <c r="I264" s="164"/>
      <c r="J264" s="170"/>
      <c r="K264" s="167"/>
      <c r="L264" s="171">
        <f t="shared" si="6"/>
        <v>0</v>
      </c>
      <c r="M264" s="164"/>
      <c r="N264" s="165"/>
      <c r="O264" s="172"/>
      <c r="P264" s="170"/>
      <c r="Q264" s="170"/>
      <c r="R264" s="173"/>
      <c r="S264" s="166"/>
      <c r="T264" s="164"/>
      <c r="U264" s="167"/>
      <c r="V264" s="164"/>
      <c r="W264" s="164"/>
      <c r="X264" s="168"/>
      <c r="Y264" s="14">
        <f t="shared" si="11"/>
        <v>0</v>
      </c>
      <c r="Z264" s="69">
        <f t="shared" si="2"/>
        <v>0</v>
      </c>
      <c r="AA264" s="53">
        <f t="shared" si="12"/>
        <v>0</v>
      </c>
    </row>
    <row r="265" spans="1:27" ht="15" customHeight="1" x14ac:dyDescent="0.3">
      <c r="A265" s="68">
        <f t="shared" si="3"/>
        <v>255</v>
      </c>
      <c r="B265" s="69">
        <f t="shared" ref="B265:B278" si="13">IF(C265&gt;0,1,0)</f>
        <v>0</v>
      </c>
      <c r="C265" s="170"/>
      <c r="D265" s="164"/>
      <c r="E265" s="164"/>
      <c r="F265" s="165"/>
      <c r="G265" s="166"/>
      <c r="H265" s="164"/>
      <c r="I265" s="164"/>
      <c r="J265" s="170"/>
      <c r="K265" s="167"/>
      <c r="L265" s="171">
        <f t="shared" si="6"/>
        <v>0</v>
      </c>
      <c r="M265" s="164"/>
      <c r="N265" s="165"/>
      <c r="O265" s="172"/>
      <c r="P265" s="170"/>
      <c r="Q265" s="170"/>
      <c r="R265" s="173"/>
      <c r="S265" s="166"/>
      <c r="T265" s="164"/>
      <c r="U265" s="167"/>
      <c r="V265" s="164"/>
      <c r="W265" s="164"/>
      <c r="X265" s="168"/>
      <c r="Y265" s="14">
        <f t="shared" si="11"/>
        <v>0</v>
      </c>
      <c r="Z265" s="69">
        <f t="shared" ref="Z265:Z284" si="14">M265+N265-V265</f>
        <v>0</v>
      </c>
      <c r="AA265" s="53">
        <f t="shared" si="12"/>
        <v>0</v>
      </c>
    </row>
    <row r="266" spans="1:27" ht="15" customHeight="1" x14ac:dyDescent="0.3">
      <c r="A266" s="68">
        <f t="shared" ref="A266:A375" si="15">A265+1</f>
        <v>256</v>
      </c>
      <c r="B266" s="69">
        <f t="shared" si="13"/>
        <v>0</v>
      </c>
      <c r="C266" s="170"/>
      <c r="D266" s="164"/>
      <c r="E266" s="164"/>
      <c r="F266" s="165"/>
      <c r="G266" s="166"/>
      <c r="H266" s="164"/>
      <c r="I266" s="164"/>
      <c r="J266" s="170"/>
      <c r="K266" s="167"/>
      <c r="L266" s="171">
        <f t="shared" si="6"/>
        <v>0</v>
      </c>
      <c r="M266" s="164"/>
      <c r="N266" s="165"/>
      <c r="O266" s="172"/>
      <c r="P266" s="170"/>
      <c r="Q266" s="170"/>
      <c r="R266" s="173"/>
      <c r="S266" s="166"/>
      <c r="T266" s="164"/>
      <c r="U266" s="167"/>
      <c r="V266" s="164"/>
      <c r="W266" s="164"/>
      <c r="X266" s="168"/>
      <c r="Y266" s="14">
        <f t="shared" si="11"/>
        <v>0</v>
      </c>
      <c r="Z266" s="69">
        <f t="shared" si="14"/>
        <v>0</v>
      </c>
      <c r="AA266" s="53">
        <f t="shared" si="12"/>
        <v>0</v>
      </c>
    </row>
    <row r="267" spans="1:27" ht="15" customHeight="1" x14ac:dyDescent="0.3">
      <c r="A267" s="68">
        <f t="shared" si="15"/>
        <v>257</v>
      </c>
      <c r="B267" s="69">
        <f t="shared" si="13"/>
        <v>0</v>
      </c>
      <c r="C267" s="170"/>
      <c r="D267" s="164"/>
      <c r="E267" s="164"/>
      <c r="F267" s="165"/>
      <c r="G267" s="166"/>
      <c r="H267" s="164"/>
      <c r="I267" s="164"/>
      <c r="J267" s="170"/>
      <c r="K267" s="167"/>
      <c r="L267" s="171">
        <f t="shared" si="6"/>
        <v>0</v>
      </c>
      <c r="M267" s="164"/>
      <c r="N267" s="165"/>
      <c r="O267" s="172"/>
      <c r="P267" s="170"/>
      <c r="Q267" s="170"/>
      <c r="R267" s="173"/>
      <c r="S267" s="166"/>
      <c r="T267" s="164"/>
      <c r="U267" s="167"/>
      <c r="V267" s="164"/>
      <c r="W267" s="164"/>
      <c r="X267" s="168"/>
      <c r="Y267" s="14">
        <f t="shared" ref="Y267:Y284" si="16">Y266+F267-T267-U267-M267</f>
        <v>0</v>
      </c>
      <c r="Z267" s="69">
        <f t="shared" si="14"/>
        <v>0</v>
      </c>
      <c r="AA267" s="53">
        <f t="shared" ref="AA267:AA284" si="17">AA266+Z267-W267</f>
        <v>0</v>
      </c>
    </row>
    <row r="268" spans="1:27" ht="15" customHeight="1" x14ac:dyDescent="0.3">
      <c r="A268" s="68">
        <f t="shared" si="15"/>
        <v>258</v>
      </c>
      <c r="B268" s="69">
        <f t="shared" si="13"/>
        <v>0</v>
      </c>
      <c r="C268" s="170"/>
      <c r="D268" s="164"/>
      <c r="E268" s="164"/>
      <c r="F268" s="165"/>
      <c r="G268" s="166"/>
      <c r="H268" s="164"/>
      <c r="I268" s="164"/>
      <c r="J268" s="170"/>
      <c r="K268" s="167"/>
      <c r="L268" s="171">
        <f t="shared" ref="L268:L284" si="18">E268-F268</f>
        <v>0</v>
      </c>
      <c r="M268" s="164"/>
      <c r="N268" s="165"/>
      <c r="O268" s="172"/>
      <c r="P268" s="170"/>
      <c r="Q268" s="170"/>
      <c r="R268" s="173"/>
      <c r="S268" s="166"/>
      <c r="T268" s="164"/>
      <c r="U268" s="167"/>
      <c r="V268" s="164"/>
      <c r="W268" s="164"/>
      <c r="X268" s="168"/>
      <c r="Y268" s="14">
        <f t="shared" si="16"/>
        <v>0</v>
      </c>
      <c r="Z268" s="69">
        <f t="shared" si="14"/>
        <v>0</v>
      </c>
      <c r="AA268" s="53">
        <f t="shared" si="17"/>
        <v>0</v>
      </c>
    </row>
    <row r="269" spans="1:27" ht="15" customHeight="1" x14ac:dyDescent="0.3">
      <c r="A269" s="68">
        <f t="shared" si="15"/>
        <v>259</v>
      </c>
      <c r="B269" s="69">
        <f t="shared" si="13"/>
        <v>0</v>
      </c>
      <c r="C269" s="170"/>
      <c r="D269" s="164"/>
      <c r="E269" s="164"/>
      <c r="F269" s="165"/>
      <c r="G269" s="166"/>
      <c r="H269" s="164"/>
      <c r="I269" s="164"/>
      <c r="J269" s="170"/>
      <c r="K269" s="167"/>
      <c r="L269" s="171">
        <f t="shared" si="18"/>
        <v>0</v>
      </c>
      <c r="M269" s="164"/>
      <c r="N269" s="165"/>
      <c r="O269" s="172"/>
      <c r="P269" s="170"/>
      <c r="Q269" s="170"/>
      <c r="R269" s="173"/>
      <c r="S269" s="166"/>
      <c r="T269" s="164"/>
      <c r="U269" s="167"/>
      <c r="V269" s="164"/>
      <c r="W269" s="164"/>
      <c r="X269" s="168"/>
      <c r="Y269" s="14">
        <f t="shared" si="16"/>
        <v>0</v>
      </c>
      <c r="Z269" s="69">
        <f t="shared" si="14"/>
        <v>0</v>
      </c>
      <c r="AA269" s="53">
        <f t="shared" si="17"/>
        <v>0</v>
      </c>
    </row>
    <row r="270" spans="1:27" ht="15" customHeight="1" x14ac:dyDescent="0.3">
      <c r="A270" s="68">
        <f t="shared" si="15"/>
        <v>260</v>
      </c>
      <c r="B270" s="69">
        <f t="shared" si="13"/>
        <v>0</v>
      </c>
      <c r="C270" s="170"/>
      <c r="D270" s="164"/>
      <c r="E270" s="164"/>
      <c r="F270" s="165"/>
      <c r="G270" s="166"/>
      <c r="H270" s="164"/>
      <c r="I270" s="164"/>
      <c r="J270" s="170"/>
      <c r="K270" s="167"/>
      <c r="L270" s="171">
        <f t="shared" si="18"/>
        <v>0</v>
      </c>
      <c r="M270" s="164"/>
      <c r="N270" s="165"/>
      <c r="O270" s="172"/>
      <c r="P270" s="170"/>
      <c r="Q270" s="170"/>
      <c r="R270" s="173"/>
      <c r="S270" s="166"/>
      <c r="T270" s="164"/>
      <c r="U270" s="167"/>
      <c r="V270" s="164"/>
      <c r="W270" s="164"/>
      <c r="X270" s="168"/>
      <c r="Y270" s="14">
        <f t="shared" si="16"/>
        <v>0</v>
      </c>
      <c r="Z270" s="69">
        <f t="shared" si="14"/>
        <v>0</v>
      </c>
      <c r="AA270" s="53">
        <f t="shared" si="17"/>
        <v>0</v>
      </c>
    </row>
    <row r="271" spans="1:27" ht="15" customHeight="1" x14ac:dyDescent="0.3">
      <c r="A271" s="68">
        <f t="shared" si="15"/>
        <v>261</v>
      </c>
      <c r="B271" s="69">
        <f t="shared" si="13"/>
        <v>0</v>
      </c>
      <c r="C271" s="170"/>
      <c r="D271" s="164"/>
      <c r="E271" s="164"/>
      <c r="F271" s="165"/>
      <c r="G271" s="166"/>
      <c r="H271" s="164"/>
      <c r="I271" s="164"/>
      <c r="J271" s="170"/>
      <c r="K271" s="167"/>
      <c r="L271" s="171">
        <f t="shared" si="18"/>
        <v>0</v>
      </c>
      <c r="M271" s="164"/>
      <c r="N271" s="165"/>
      <c r="O271" s="172"/>
      <c r="P271" s="170"/>
      <c r="Q271" s="170"/>
      <c r="R271" s="173"/>
      <c r="S271" s="166"/>
      <c r="T271" s="164"/>
      <c r="U271" s="167"/>
      <c r="V271" s="164"/>
      <c r="W271" s="164"/>
      <c r="X271" s="168"/>
      <c r="Y271" s="14">
        <f t="shared" si="16"/>
        <v>0</v>
      </c>
      <c r="Z271" s="69">
        <f t="shared" si="14"/>
        <v>0</v>
      </c>
      <c r="AA271" s="53">
        <f t="shared" si="17"/>
        <v>0</v>
      </c>
    </row>
    <row r="272" spans="1:27" ht="15" customHeight="1" x14ac:dyDescent="0.3">
      <c r="A272" s="68">
        <f t="shared" si="15"/>
        <v>262</v>
      </c>
      <c r="B272" s="69">
        <f t="shared" si="13"/>
        <v>0</v>
      </c>
      <c r="C272" s="170"/>
      <c r="D272" s="164"/>
      <c r="E272" s="164"/>
      <c r="F272" s="165"/>
      <c r="G272" s="166"/>
      <c r="H272" s="164"/>
      <c r="I272" s="164"/>
      <c r="J272" s="170"/>
      <c r="K272" s="167"/>
      <c r="L272" s="171">
        <f t="shared" si="18"/>
        <v>0</v>
      </c>
      <c r="M272" s="164"/>
      <c r="N272" s="165"/>
      <c r="O272" s="172"/>
      <c r="P272" s="170"/>
      <c r="Q272" s="170"/>
      <c r="R272" s="173"/>
      <c r="S272" s="166"/>
      <c r="T272" s="164"/>
      <c r="U272" s="167"/>
      <c r="V272" s="164"/>
      <c r="W272" s="164"/>
      <c r="X272" s="168"/>
      <c r="Y272" s="14">
        <f t="shared" si="16"/>
        <v>0</v>
      </c>
      <c r="Z272" s="69">
        <f t="shared" si="14"/>
        <v>0</v>
      </c>
      <c r="AA272" s="53">
        <f t="shared" si="17"/>
        <v>0</v>
      </c>
    </row>
    <row r="273" spans="1:27" ht="15" customHeight="1" x14ac:dyDescent="0.3">
      <c r="A273" s="68">
        <f t="shared" si="15"/>
        <v>263</v>
      </c>
      <c r="B273" s="69">
        <f t="shared" si="13"/>
        <v>0</v>
      </c>
      <c r="C273" s="170"/>
      <c r="D273" s="164"/>
      <c r="E273" s="164"/>
      <c r="F273" s="165"/>
      <c r="G273" s="166"/>
      <c r="H273" s="164"/>
      <c r="I273" s="164"/>
      <c r="J273" s="170"/>
      <c r="K273" s="167"/>
      <c r="L273" s="171">
        <f t="shared" si="18"/>
        <v>0</v>
      </c>
      <c r="M273" s="164"/>
      <c r="N273" s="165"/>
      <c r="O273" s="172"/>
      <c r="P273" s="170"/>
      <c r="Q273" s="170"/>
      <c r="R273" s="173"/>
      <c r="S273" s="166"/>
      <c r="T273" s="164"/>
      <c r="U273" s="167"/>
      <c r="V273" s="164"/>
      <c r="W273" s="164"/>
      <c r="X273" s="168"/>
      <c r="Y273" s="14">
        <f t="shared" si="16"/>
        <v>0</v>
      </c>
      <c r="Z273" s="69">
        <f t="shared" si="14"/>
        <v>0</v>
      </c>
      <c r="AA273" s="53">
        <f t="shared" si="17"/>
        <v>0</v>
      </c>
    </row>
    <row r="274" spans="1:27" ht="15" customHeight="1" x14ac:dyDescent="0.3">
      <c r="A274" s="68">
        <f t="shared" si="15"/>
        <v>264</v>
      </c>
      <c r="B274" s="69">
        <f t="shared" si="13"/>
        <v>0</v>
      </c>
      <c r="C274" s="170"/>
      <c r="D274" s="164"/>
      <c r="E274" s="164"/>
      <c r="F274" s="165"/>
      <c r="G274" s="166"/>
      <c r="H274" s="164"/>
      <c r="I274" s="164"/>
      <c r="J274" s="170"/>
      <c r="K274" s="167"/>
      <c r="L274" s="171">
        <f t="shared" si="18"/>
        <v>0</v>
      </c>
      <c r="M274" s="164"/>
      <c r="N274" s="165"/>
      <c r="O274" s="172"/>
      <c r="P274" s="170"/>
      <c r="Q274" s="170"/>
      <c r="R274" s="173"/>
      <c r="S274" s="166"/>
      <c r="T274" s="164"/>
      <c r="U274" s="167"/>
      <c r="V274" s="164"/>
      <c r="W274" s="164"/>
      <c r="X274" s="168"/>
      <c r="Y274" s="14">
        <f t="shared" si="16"/>
        <v>0</v>
      </c>
      <c r="Z274" s="69">
        <f t="shared" si="14"/>
        <v>0</v>
      </c>
      <c r="AA274" s="53">
        <f t="shared" si="17"/>
        <v>0</v>
      </c>
    </row>
    <row r="275" spans="1:27" ht="15" customHeight="1" x14ac:dyDescent="0.3">
      <c r="A275" s="68">
        <f t="shared" si="15"/>
        <v>265</v>
      </c>
      <c r="B275" s="69">
        <f t="shared" si="13"/>
        <v>0</v>
      </c>
      <c r="C275" s="170"/>
      <c r="D275" s="164"/>
      <c r="E275" s="164"/>
      <c r="F275" s="165"/>
      <c r="G275" s="166"/>
      <c r="H275" s="164"/>
      <c r="I275" s="164"/>
      <c r="J275" s="170"/>
      <c r="K275" s="167"/>
      <c r="L275" s="171">
        <f t="shared" si="18"/>
        <v>0</v>
      </c>
      <c r="M275" s="164"/>
      <c r="N275" s="165"/>
      <c r="O275" s="172"/>
      <c r="P275" s="170"/>
      <c r="Q275" s="170"/>
      <c r="R275" s="173"/>
      <c r="S275" s="166"/>
      <c r="T275" s="164"/>
      <c r="U275" s="167"/>
      <c r="V275" s="164"/>
      <c r="W275" s="164"/>
      <c r="X275" s="168"/>
      <c r="Y275" s="14">
        <f t="shared" si="16"/>
        <v>0</v>
      </c>
      <c r="Z275" s="69">
        <f t="shared" si="14"/>
        <v>0</v>
      </c>
      <c r="AA275" s="53">
        <f t="shared" si="17"/>
        <v>0</v>
      </c>
    </row>
    <row r="276" spans="1:27" ht="15" customHeight="1" x14ac:dyDescent="0.3">
      <c r="A276" s="68">
        <f t="shared" si="15"/>
        <v>266</v>
      </c>
      <c r="B276" s="69">
        <f t="shared" si="13"/>
        <v>0</v>
      </c>
      <c r="C276" s="170"/>
      <c r="D276" s="164"/>
      <c r="E276" s="164"/>
      <c r="F276" s="165"/>
      <c r="G276" s="166"/>
      <c r="H276" s="164"/>
      <c r="I276" s="164"/>
      <c r="J276" s="170"/>
      <c r="K276" s="167"/>
      <c r="L276" s="171">
        <f t="shared" si="18"/>
        <v>0</v>
      </c>
      <c r="M276" s="164"/>
      <c r="N276" s="165"/>
      <c r="O276" s="172"/>
      <c r="P276" s="170"/>
      <c r="Q276" s="170"/>
      <c r="R276" s="173"/>
      <c r="S276" s="166"/>
      <c r="T276" s="164"/>
      <c r="U276" s="167"/>
      <c r="V276" s="164"/>
      <c r="W276" s="164"/>
      <c r="X276" s="168"/>
      <c r="Y276" s="14">
        <f t="shared" si="16"/>
        <v>0</v>
      </c>
      <c r="Z276" s="69">
        <f t="shared" si="14"/>
        <v>0</v>
      </c>
      <c r="AA276" s="53">
        <f t="shared" si="17"/>
        <v>0</v>
      </c>
    </row>
    <row r="277" spans="1:27" ht="15" customHeight="1" x14ac:dyDescent="0.3">
      <c r="A277" s="68">
        <f t="shared" si="15"/>
        <v>267</v>
      </c>
      <c r="B277" s="69">
        <f t="shared" si="13"/>
        <v>0</v>
      </c>
      <c r="C277" s="170"/>
      <c r="D277" s="164"/>
      <c r="E277" s="164"/>
      <c r="F277" s="165"/>
      <c r="G277" s="166"/>
      <c r="H277" s="164"/>
      <c r="I277" s="164"/>
      <c r="J277" s="170"/>
      <c r="K277" s="167"/>
      <c r="L277" s="171">
        <f t="shared" si="18"/>
        <v>0</v>
      </c>
      <c r="M277" s="164"/>
      <c r="N277" s="165"/>
      <c r="O277" s="172"/>
      <c r="P277" s="170"/>
      <c r="Q277" s="170"/>
      <c r="R277" s="173"/>
      <c r="S277" s="166"/>
      <c r="T277" s="164"/>
      <c r="U277" s="167"/>
      <c r="V277" s="164"/>
      <c r="W277" s="164"/>
      <c r="X277" s="168"/>
      <c r="Y277" s="14">
        <f t="shared" si="16"/>
        <v>0</v>
      </c>
      <c r="Z277" s="69">
        <f t="shared" si="14"/>
        <v>0</v>
      </c>
      <c r="AA277" s="53">
        <f t="shared" si="17"/>
        <v>0</v>
      </c>
    </row>
    <row r="278" spans="1:27" ht="15" customHeight="1" x14ac:dyDescent="0.3">
      <c r="A278" s="68">
        <f t="shared" si="15"/>
        <v>268</v>
      </c>
      <c r="B278" s="69">
        <f t="shared" si="13"/>
        <v>0</v>
      </c>
      <c r="C278" s="170"/>
      <c r="D278" s="164"/>
      <c r="E278" s="164"/>
      <c r="F278" s="165"/>
      <c r="G278" s="166"/>
      <c r="H278" s="164"/>
      <c r="I278" s="164"/>
      <c r="J278" s="170"/>
      <c r="K278" s="167"/>
      <c r="L278" s="171">
        <f t="shared" si="18"/>
        <v>0</v>
      </c>
      <c r="M278" s="164"/>
      <c r="N278" s="165"/>
      <c r="O278" s="172"/>
      <c r="P278" s="170"/>
      <c r="Q278" s="170"/>
      <c r="R278" s="173"/>
      <c r="S278" s="166"/>
      <c r="T278" s="164"/>
      <c r="U278" s="167"/>
      <c r="V278" s="164"/>
      <c r="W278" s="164"/>
      <c r="X278" s="168"/>
      <c r="Y278" s="14">
        <f t="shared" si="16"/>
        <v>0</v>
      </c>
      <c r="Z278" s="69">
        <f t="shared" si="14"/>
        <v>0</v>
      </c>
      <c r="AA278" s="53">
        <f t="shared" si="17"/>
        <v>0</v>
      </c>
    </row>
    <row r="279" spans="1:27" ht="15" customHeight="1" x14ac:dyDescent="0.3">
      <c r="A279" s="68">
        <f t="shared" si="15"/>
        <v>269</v>
      </c>
      <c r="B279" s="69">
        <f t="shared" ref="B279:B283" si="19">IF(C280&gt;0,1,0)</f>
        <v>0</v>
      </c>
      <c r="C279" s="170"/>
      <c r="D279" s="164"/>
      <c r="E279" s="164"/>
      <c r="F279" s="165"/>
      <c r="G279" s="166"/>
      <c r="H279" s="164"/>
      <c r="I279" s="164"/>
      <c r="J279" s="170"/>
      <c r="K279" s="167"/>
      <c r="L279" s="171">
        <f t="shared" si="18"/>
        <v>0</v>
      </c>
      <c r="M279" s="164"/>
      <c r="N279" s="165"/>
      <c r="O279" s="172"/>
      <c r="P279" s="170"/>
      <c r="Q279" s="170"/>
      <c r="R279" s="173"/>
      <c r="S279" s="166"/>
      <c r="T279" s="164"/>
      <c r="U279" s="167"/>
      <c r="V279" s="164"/>
      <c r="W279" s="164"/>
      <c r="X279" s="168"/>
      <c r="Y279" s="14">
        <f t="shared" si="16"/>
        <v>0</v>
      </c>
      <c r="Z279" s="69">
        <f t="shared" si="14"/>
        <v>0</v>
      </c>
      <c r="AA279" s="53">
        <f t="shared" si="17"/>
        <v>0</v>
      </c>
    </row>
    <row r="280" spans="1:27" ht="15" customHeight="1" x14ac:dyDescent="0.3">
      <c r="A280" s="68">
        <f t="shared" si="15"/>
        <v>270</v>
      </c>
      <c r="B280" s="69">
        <f t="shared" si="19"/>
        <v>0</v>
      </c>
      <c r="C280" s="170"/>
      <c r="D280" s="164"/>
      <c r="E280" s="164"/>
      <c r="F280" s="165"/>
      <c r="G280" s="166"/>
      <c r="H280" s="164"/>
      <c r="I280" s="164"/>
      <c r="J280" s="170"/>
      <c r="K280" s="167"/>
      <c r="L280" s="171">
        <f t="shared" si="18"/>
        <v>0</v>
      </c>
      <c r="M280" s="164"/>
      <c r="N280" s="165"/>
      <c r="O280" s="172"/>
      <c r="P280" s="170"/>
      <c r="Q280" s="170"/>
      <c r="R280" s="173"/>
      <c r="S280" s="166"/>
      <c r="T280" s="164"/>
      <c r="U280" s="167"/>
      <c r="V280" s="164"/>
      <c r="W280" s="164"/>
      <c r="X280" s="168"/>
      <c r="Y280" s="14">
        <f t="shared" si="16"/>
        <v>0</v>
      </c>
      <c r="Z280" s="69">
        <f t="shared" si="14"/>
        <v>0</v>
      </c>
      <c r="AA280" s="53">
        <f t="shared" si="17"/>
        <v>0</v>
      </c>
    </row>
    <row r="281" spans="1:27" ht="15" customHeight="1" x14ac:dyDescent="0.3">
      <c r="A281" s="68">
        <f t="shared" si="15"/>
        <v>271</v>
      </c>
      <c r="B281" s="69">
        <f t="shared" si="19"/>
        <v>0</v>
      </c>
      <c r="C281" s="170"/>
      <c r="D281" s="164"/>
      <c r="E281" s="164"/>
      <c r="F281" s="165"/>
      <c r="G281" s="166"/>
      <c r="H281" s="164"/>
      <c r="I281" s="164"/>
      <c r="J281" s="170"/>
      <c r="K281" s="167"/>
      <c r="L281" s="171">
        <f t="shared" si="18"/>
        <v>0</v>
      </c>
      <c r="M281" s="164"/>
      <c r="N281" s="165"/>
      <c r="O281" s="172"/>
      <c r="P281" s="170"/>
      <c r="Q281" s="170"/>
      <c r="R281" s="173"/>
      <c r="S281" s="166"/>
      <c r="T281" s="164"/>
      <c r="U281" s="167"/>
      <c r="V281" s="164"/>
      <c r="W281" s="164"/>
      <c r="X281" s="168"/>
      <c r="Y281" s="14">
        <f t="shared" si="16"/>
        <v>0</v>
      </c>
      <c r="Z281" s="69">
        <f t="shared" si="14"/>
        <v>0</v>
      </c>
      <c r="AA281" s="53">
        <f t="shared" si="17"/>
        <v>0</v>
      </c>
    </row>
    <row r="282" spans="1:27" ht="15" customHeight="1" x14ac:dyDescent="0.3">
      <c r="A282" s="68">
        <f t="shared" si="15"/>
        <v>272</v>
      </c>
      <c r="B282" s="69">
        <f t="shared" si="19"/>
        <v>0</v>
      </c>
      <c r="C282" s="170"/>
      <c r="D282" s="164"/>
      <c r="E282" s="164"/>
      <c r="F282" s="165"/>
      <c r="G282" s="166"/>
      <c r="H282" s="164"/>
      <c r="I282" s="164"/>
      <c r="J282" s="170"/>
      <c r="K282" s="167"/>
      <c r="L282" s="171">
        <f t="shared" si="18"/>
        <v>0</v>
      </c>
      <c r="M282" s="164"/>
      <c r="N282" s="165"/>
      <c r="O282" s="172"/>
      <c r="P282" s="170"/>
      <c r="Q282" s="170"/>
      <c r="R282" s="173"/>
      <c r="S282" s="166"/>
      <c r="T282" s="164"/>
      <c r="U282" s="167"/>
      <c r="V282" s="164"/>
      <c r="W282" s="164"/>
      <c r="X282" s="168"/>
      <c r="Y282" s="14">
        <f t="shared" si="16"/>
        <v>0</v>
      </c>
      <c r="Z282" s="69">
        <f t="shared" si="14"/>
        <v>0</v>
      </c>
      <c r="AA282" s="53">
        <f t="shared" si="17"/>
        <v>0</v>
      </c>
    </row>
    <row r="283" spans="1:27" ht="15" customHeight="1" x14ac:dyDescent="0.3">
      <c r="A283" s="68">
        <f t="shared" si="15"/>
        <v>273</v>
      </c>
      <c r="B283" s="69">
        <f t="shared" si="19"/>
        <v>0</v>
      </c>
      <c r="C283" s="170"/>
      <c r="D283" s="164"/>
      <c r="E283" s="164"/>
      <c r="F283" s="165"/>
      <c r="G283" s="166"/>
      <c r="H283" s="164"/>
      <c r="I283" s="164"/>
      <c r="J283" s="170"/>
      <c r="K283" s="167"/>
      <c r="L283" s="171">
        <f t="shared" si="18"/>
        <v>0</v>
      </c>
      <c r="M283" s="164"/>
      <c r="N283" s="165"/>
      <c r="O283" s="172"/>
      <c r="P283" s="170"/>
      <c r="Q283" s="170"/>
      <c r="R283" s="173"/>
      <c r="S283" s="166"/>
      <c r="T283" s="164"/>
      <c r="U283" s="167"/>
      <c r="V283" s="164"/>
      <c r="W283" s="164"/>
      <c r="X283" s="168"/>
      <c r="Y283" s="14">
        <f t="shared" si="16"/>
        <v>0</v>
      </c>
      <c r="Z283" s="69">
        <f t="shared" si="14"/>
        <v>0</v>
      </c>
      <c r="AA283" s="53">
        <f t="shared" si="17"/>
        <v>0</v>
      </c>
    </row>
    <row r="284" spans="1:27" ht="15" customHeight="1" x14ac:dyDescent="0.3">
      <c r="A284" s="68">
        <f t="shared" si="15"/>
        <v>274</v>
      </c>
      <c r="B284" s="69">
        <f t="shared" ref="B284:B375" si="20">IF(C284&gt;0,1,0)</f>
        <v>0</v>
      </c>
      <c r="C284" s="170"/>
      <c r="D284" s="170"/>
      <c r="E284" s="170"/>
      <c r="F284" s="174"/>
      <c r="G284" s="172"/>
      <c r="H284" s="170"/>
      <c r="I284" s="170"/>
      <c r="J284" s="170"/>
      <c r="K284" s="173"/>
      <c r="L284" s="171">
        <f t="shared" si="18"/>
        <v>0</v>
      </c>
      <c r="M284" s="170"/>
      <c r="N284" s="174"/>
      <c r="O284" s="172"/>
      <c r="P284" s="170"/>
      <c r="Q284" s="170"/>
      <c r="R284" s="173"/>
      <c r="S284" s="172"/>
      <c r="T284" s="170"/>
      <c r="U284" s="173"/>
      <c r="V284" s="170"/>
      <c r="W284" s="170"/>
      <c r="X284" s="175"/>
      <c r="Y284" s="14">
        <f t="shared" si="16"/>
        <v>0</v>
      </c>
      <c r="Z284" s="69">
        <f t="shared" si="14"/>
        <v>0</v>
      </c>
      <c r="AA284" s="53">
        <f t="shared" si="17"/>
        <v>0</v>
      </c>
    </row>
    <row r="285" spans="1:27" ht="15" customHeight="1" x14ac:dyDescent="0.3">
      <c r="A285" s="68">
        <f t="shared" si="15"/>
        <v>275</v>
      </c>
      <c r="B285" s="69">
        <f t="shared" si="20"/>
        <v>0</v>
      </c>
      <c r="C285" s="170"/>
      <c r="D285" s="170"/>
      <c r="E285" s="170"/>
      <c r="F285" s="174"/>
      <c r="G285" s="172"/>
      <c r="H285" s="170"/>
      <c r="I285" s="170"/>
      <c r="J285" s="170"/>
      <c r="K285" s="173"/>
      <c r="L285" s="171">
        <f t="shared" ref="L285:L329" si="21">E285-F285</f>
        <v>0</v>
      </c>
      <c r="M285" s="170"/>
      <c r="N285" s="174"/>
      <c r="O285" s="172"/>
      <c r="P285" s="170"/>
      <c r="Q285" s="170"/>
      <c r="R285" s="173"/>
      <c r="S285" s="172"/>
      <c r="T285" s="170"/>
      <c r="U285" s="173"/>
      <c r="V285" s="170"/>
      <c r="W285" s="170"/>
      <c r="X285" s="175"/>
      <c r="Y285" s="14">
        <f t="shared" ref="Y285:Y374" si="22">Y284+F285-T285-U285-M285</f>
        <v>0</v>
      </c>
      <c r="Z285" s="69">
        <f t="shared" ref="Z285:Z374" si="23">M285+N285-V285</f>
        <v>0</v>
      </c>
      <c r="AA285" s="53">
        <f t="shared" ref="AA285:AA374" si="24">AA284+Z285-W285</f>
        <v>0</v>
      </c>
    </row>
    <row r="286" spans="1:27" ht="15" customHeight="1" x14ac:dyDescent="0.3">
      <c r="A286" s="68">
        <f t="shared" si="15"/>
        <v>276</v>
      </c>
      <c r="B286" s="69">
        <f t="shared" si="20"/>
        <v>0</v>
      </c>
      <c r="C286" s="170"/>
      <c r="D286" s="170"/>
      <c r="E286" s="170"/>
      <c r="F286" s="174"/>
      <c r="G286" s="172"/>
      <c r="H286" s="170"/>
      <c r="I286" s="170"/>
      <c r="J286" s="170"/>
      <c r="K286" s="173"/>
      <c r="L286" s="171">
        <f t="shared" si="21"/>
        <v>0</v>
      </c>
      <c r="M286" s="170"/>
      <c r="N286" s="174"/>
      <c r="O286" s="172"/>
      <c r="P286" s="170"/>
      <c r="Q286" s="170"/>
      <c r="R286" s="173"/>
      <c r="S286" s="172"/>
      <c r="T286" s="170"/>
      <c r="U286" s="173"/>
      <c r="V286" s="170"/>
      <c r="W286" s="170"/>
      <c r="X286" s="175"/>
      <c r="Y286" s="14">
        <f t="shared" si="22"/>
        <v>0</v>
      </c>
      <c r="Z286" s="69">
        <f t="shared" si="23"/>
        <v>0</v>
      </c>
      <c r="AA286" s="53">
        <f t="shared" si="24"/>
        <v>0</v>
      </c>
    </row>
    <row r="287" spans="1:27" ht="15" customHeight="1" x14ac:dyDescent="0.3">
      <c r="A287" s="68">
        <f t="shared" si="15"/>
        <v>277</v>
      </c>
      <c r="B287" s="69">
        <f t="shared" si="20"/>
        <v>0</v>
      </c>
      <c r="C287" s="170"/>
      <c r="D287" s="170"/>
      <c r="E287" s="170"/>
      <c r="F287" s="174"/>
      <c r="G287" s="172"/>
      <c r="H287" s="170"/>
      <c r="I287" s="170"/>
      <c r="J287" s="170"/>
      <c r="K287" s="173"/>
      <c r="L287" s="171">
        <f t="shared" si="21"/>
        <v>0</v>
      </c>
      <c r="M287" s="170"/>
      <c r="N287" s="174"/>
      <c r="O287" s="172"/>
      <c r="P287" s="170"/>
      <c r="Q287" s="170"/>
      <c r="R287" s="173"/>
      <c r="S287" s="172"/>
      <c r="T287" s="170"/>
      <c r="U287" s="173"/>
      <c r="V287" s="170"/>
      <c r="W287" s="170"/>
      <c r="X287" s="175"/>
      <c r="Y287" s="14">
        <f t="shared" si="22"/>
        <v>0</v>
      </c>
      <c r="Z287" s="69">
        <f t="shared" si="23"/>
        <v>0</v>
      </c>
      <c r="AA287" s="53">
        <f t="shared" si="24"/>
        <v>0</v>
      </c>
    </row>
    <row r="288" spans="1:27" ht="15" customHeight="1" x14ac:dyDescent="0.3">
      <c r="A288" s="68">
        <f t="shared" si="15"/>
        <v>278</v>
      </c>
      <c r="B288" s="69">
        <f t="shared" si="20"/>
        <v>0</v>
      </c>
      <c r="C288" s="170"/>
      <c r="D288" s="170"/>
      <c r="E288" s="170"/>
      <c r="F288" s="174"/>
      <c r="G288" s="172"/>
      <c r="H288" s="170"/>
      <c r="I288" s="170"/>
      <c r="J288" s="170"/>
      <c r="K288" s="173"/>
      <c r="L288" s="171">
        <f t="shared" si="21"/>
        <v>0</v>
      </c>
      <c r="M288" s="170"/>
      <c r="N288" s="174"/>
      <c r="O288" s="172"/>
      <c r="P288" s="170"/>
      <c r="Q288" s="170"/>
      <c r="R288" s="173"/>
      <c r="S288" s="172"/>
      <c r="T288" s="170"/>
      <c r="U288" s="173"/>
      <c r="V288" s="170"/>
      <c r="W288" s="170"/>
      <c r="X288" s="175"/>
      <c r="Y288" s="14">
        <f t="shared" si="22"/>
        <v>0</v>
      </c>
      <c r="Z288" s="69">
        <f t="shared" si="23"/>
        <v>0</v>
      </c>
      <c r="AA288" s="53">
        <f t="shared" si="24"/>
        <v>0</v>
      </c>
    </row>
    <row r="289" spans="1:27" ht="15" customHeight="1" x14ac:dyDescent="0.3">
      <c r="A289" s="68">
        <f t="shared" si="15"/>
        <v>279</v>
      </c>
      <c r="B289" s="69">
        <f t="shared" si="20"/>
        <v>0</v>
      </c>
      <c r="C289" s="170"/>
      <c r="D289" s="170"/>
      <c r="E289" s="170"/>
      <c r="F289" s="174"/>
      <c r="G289" s="172"/>
      <c r="H289" s="170"/>
      <c r="I289" s="170"/>
      <c r="J289" s="170"/>
      <c r="K289" s="173"/>
      <c r="L289" s="171">
        <f t="shared" si="21"/>
        <v>0</v>
      </c>
      <c r="M289" s="170"/>
      <c r="N289" s="174"/>
      <c r="O289" s="172"/>
      <c r="P289" s="170"/>
      <c r="Q289" s="170"/>
      <c r="R289" s="173"/>
      <c r="S289" s="172"/>
      <c r="T289" s="170"/>
      <c r="U289" s="173"/>
      <c r="V289" s="170"/>
      <c r="W289" s="170"/>
      <c r="X289" s="175"/>
      <c r="Y289" s="14">
        <f t="shared" si="22"/>
        <v>0</v>
      </c>
      <c r="Z289" s="69">
        <f t="shared" si="23"/>
        <v>0</v>
      </c>
      <c r="AA289" s="53">
        <f t="shared" si="24"/>
        <v>0</v>
      </c>
    </row>
    <row r="290" spans="1:27" ht="15" customHeight="1" x14ac:dyDescent="0.3">
      <c r="A290" s="68">
        <f t="shared" si="15"/>
        <v>280</v>
      </c>
      <c r="B290" s="69">
        <f t="shared" si="20"/>
        <v>0</v>
      </c>
      <c r="C290" s="170"/>
      <c r="D290" s="170"/>
      <c r="E290" s="170"/>
      <c r="F290" s="174"/>
      <c r="G290" s="172"/>
      <c r="H290" s="170"/>
      <c r="I290" s="170"/>
      <c r="J290" s="170"/>
      <c r="K290" s="173"/>
      <c r="L290" s="171">
        <f t="shared" si="21"/>
        <v>0</v>
      </c>
      <c r="M290" s="170"/>
      <c r="N290" s="174"/>
      <c r="O290" s="172"/>
      <c r="P290" s="170"/>
      <c r="Q290" s="170"/>
      <c r="R290" s="173"/>
      <c r="S290" s="172"/>
      <c r="T290" s="170"/>
      <c r="U290" s="173"/>
      <c r="V290" s="170"/>
      <c r="W290" s="170"/>
      <c r="X290" s="175"/>
      <c r="Y290" s="14">
        <f t="shared" si="22"/>
        <v>0</v>
      </c>
      <c r="Z290" s="69">
        <f t="shared" si="23"/>
        <v>0</v>
      </c>
      <c r="AA290" s="53">
        <f t="shared" si="24"/>
        <v>0</v>
      </c>
    </row>
    <row r="291" spans="1:27" ht="15" customHeight="1" x14ac:dyDescent="0.3">
      <c r="A291" s="68">
        <f t="shared" si="15"/>
        <v>281</v>
      </c>
      <c r="B291" s="69">
        <f t="shared" si="20"/>
        <v>0</v>
      </c>
      <c r="C291" s="170"/>
      <c r="D291" s="170"/>
      <c r="E291" s="170"/>
      <c r="F291" s="174"/>
      <c r="G291" s="172"/>
      <c r="H291" s="170"/>
      <c r="I291" s="170"/>
      <c r="J291" s="170"/>
      <c r="K291" s="173"/>
      <c r="L291" s="171">
        <f t="shared" si="21"/>
        <v>0</v>
      </c>
      <c r="M291" s="170"/>
      <c r="N291" s="174"/>
      <c r="O291" s="172"/>
      <c r="P291" s="170"/>
      <c r="Q291" s="170"/>
      <c r="R291" s="173"/>
      <c r="S291" s="172"/>
      <c r="T291" s="170"/>
      <c r="U291" s="173"/>
      <c r="V291" s="170"/>
      <c r="W291" s="170"/>
      <c r="X291" s="175"/>
      <c r="Y291" s="14">
        <f t="shared" si="22"/>
        <v>0</v>
      </c>
      <c r="Z291" s="69">
        <f t="shared" si="23"/>
        <v>0</v>
      </c>
      <c r="AA291" s="53">
        <f t="shared" si="24"/>
        <v>0</v>
      </c>
    </row>
    <row r="292" spans="1:27" ht="15" customHeight="1" x14ac:dyDescent="0.3">
      <c r="A292" s="68">
        <f t="shared" si="15"/>
        <v>282</v>
      </c>
      <c r="B292" s="69">
        <f t="shared" si="20"/>
        <v>0</v>
      </c>
      <c r="C292" s="170"/>
      <c r="D292" s="170"/>
      <c r="E292" s="170"/>
      <c r="F292" s="174"/>
      <c r="G292" s="172"/>
      <c r="H292" s="170"/>
      <c r="I292" s="170"/>
      <c r="J292" s="170"/>
      <c r="K292" s="173"/>
      <c r="L292" s="171">
        <f t="shared" si="21"/>
        <v>0</v>
      </c>
      <c r="M292" s="170"/>
      <c r="N292" s="174"/>
      <c r="O292" s="172"/>
      <c r="P292" s="170"/>
      <c r="Q292" s="170"/>
      <c r="R292" s="173"/>
      <c r="S292" s="172"/>
      <c r="T292" s="170"/>
      <c r="U292" s="173"/>
      <c r="V292" s="170"/>
      <c r="W292" s="170"/>
      <c r="X292" s="175"/>
      <c r="Y292" s="14">
        <f t="shared" si="22"/>
        <v>0</v>
      </c>
      <c r="Z292" s="69">
        <f t="shared" si="23"/>
        <v>0</v>
      </c>
      <c r="AA292" s="53">
        <f t="shared" si="24"/>
        <v>0</v>
      </c>
    </row>
    <row r="293" spans="1:27" ht="15" customHeight="1" x14ac:dyDescent="0.3">
      <c r="A293" s="68">
        <f t="shared" si="15"/>
        <v>283</v>
      </c>
      <c r="B293" s="69">
        <f t="shared" si="20"/>
        <v>0</v>
      </c>
      <c r="C293" s="170"/>
      <c r="D293" s="170"/>
      <c r="E293" s="170"/>
      <c r="F293" s="174"/>
      <c r="G293" s="172"/>
      <c r="H293" s="170"/>
      <c r="I293" s="170"/>
      <c r="J293" s="170"/>
      <c r="K293" s="173"/>
      <c r="L293" s="171">
        <f t="shared" si="21"/>
        <v>0</v>
      </c>
      <c r="M293" s="170"/>
      <c r="N293" s="174"/>
      <c r="O293" s="172"/>
      <c r="P293" s="170"/>
      <c r="Q293" s="170"/>
      <c r="R293" s="173"/>
      <c r="S293" s="172"/>
      <c r="T293" s="170"/>
      <c r="U293" s="173"/>
      <c r="V293" s="170"/>
      <c r="W293" s="170"/>
      <c r="X293" s="175"/>
      <c r="Y293" s="14">
        <f t="shared" si="22"/>
        <v>0</v>
      </c>
      <c r="Z293" s="69">
        <f t="shared" si="23"/>
        <v>0</v>
      </c>
      <c r="AA293" s="53">
        <f t="shared" si="24"/>
        <v>0</v>
      </c>
    </row>
    <row r="294" spans="1:27" ht="15" customHeight="1" x14ac:dyDescent="0.3">
      <c r="A294" s="68">
        <f t="shared" si="15"/>
        <v>284</v>
      </c>
      <c r="B294" s="69">
        <f t="shared" si="20"/>
        <v>0</v>
      </c>
      <c r="C294" s="170"/>
      <c r="D294" s="170"/>
      <c r="E294" s="170"/>
      <c r="F294" s="174"/>
      <c r="G294" s="172"/>
      <c r="H294" s="170"/>
      <c r="I294" s="170"/>
      <c r="J294" s="170"/>
      <c r="K294" s="173"/>
      <c r="L294" s="171">
        <f t="shared" si="21"/>
        <v>0</v>
      </c>
      <c r="M294" s="170"/>
      <c r="N294" s="174"/>
      <c r="O294" s="172"/>
      <c r="P294" s="170"/>
      <c r="Q294" s="170"/>
      <c r="R294" s="173"/>
      <c r="S294" s="172"/>
      <c r="T294" s="170"/>
      <c r="U294" s="173"/>
      <c r="V294" s="170"/>
      <c r="W294" s="170"/>
      <c r="X294" s="175"/>
      <c r="Y294" s="14">
        <f t="shared" si="22"/>
        <v>0</v>
      </c>
      <c r="Z294" s="69">
        <f t="shared" si="23"/>
        <v>0</v>
      </c>
      <c r="AA294" s="53">
        <f t="shared" si="24"/>
        <v>0</v>
      </c>
    </row>
    <row r="295" spans="1:27" ht="15" customHeight="1" x14ac:dyDescent="0.3">
      <c r="A295" s="68">
        <f t="shared" si="15"/>
        <v>285</v>
      </c>
      <c r="B295" s="69">
        <f t="shared" si="20"/>
        <v>0</v>
      </c>
      <c r="C295" s="170"/>
      <c r="D295" s="170"/>
      <c r="E295" s="170"/>
      <c r="F295" s="174"/>
      <c r="G295" s="172"/>
      <c r="H295" s="170"/>
      <c r="I295" s="170"/>
      <c r="J295" s="170"/>
      <c r="K295" s="173"/>
      <c r="L295" s="171">
        <f t="shared" si="21"/>
        <v>0</v>
      </c>
      <c r="M295" s="170"/>
      <c r="N295" s="174"/>
      <c r="O295" s="172"/>
      <c r="P295" s="170"/>
      <c r="Q295" s="170"/>
      <c r="R295" s="173"/>
      <c r="S295" s="172"/>
      <c r="T295" s="170"/>
      <c r="U295" s="173"/>
      <c r="V295" s="170"/>
      <c r="W295" s="170"/>
      <c r="X295" s="175"/>
      <c r="Y295" s="14">
        <f t="shared" si="22"/>
        <v>0</v>
      </c>
      <c r="Z295" s="69">
        <f t="shared" si="23"/>
        <v>0</v>
      </c>
      <c r="AA295" s="53">
        <f t="shared" si="24"/>
        <v>0</v>
      </c>
    </row>
    <row r="296" spans="1:27" ht="15" customHeight="1" x14ac:dyDescent="0.3">
      <c r="A296" s="68">
        <f t="shared" si="15"/>
        <v>286</v>
      </c>
      <c r="B296" s="69">
        <f t="shared" si="20"/>
        <v>0</v>
      </c>
      <c r="C296" s="170"/>
      <c r="D296" s="170"/>
      <c r="E296" s="170"/>
      <c r="F296" s="174"/>
      <c r="G296" s="172"/>
      <c r="H296" s="170"/>
      <c r="I296" s="170"/>
      <c r="J296" s="170"/>
      <c r="K296" s="173"/>
      <c r="L296" s="171">
        <f t="shared" si="21"/>
        <v>0</v>
      </c>
      <c r="M296" s="170"/>
      <c r="N296" s="174"/>
      <c r="O296" s="172"/>
      <c r="P296" s="170"/>
      <c r="Q296" s="170"/>
      <c r="R296" s="173"/>
      <c r="S296" s="172"/>
      <c r="T296" s="170"/>
      <c r="U296" s="173"/>
      <c r="V296" s="170"/>
      <c r="W296" s="170"/>
      <c r="X296" s="175"/>
      <c r="Y296" s="14">
        <f t="shared" si="22"/>
        <v>0</v>
      </c>
      <c r="Z296" s="69">
        <f t="shared" si="23"/>
        <v>0</v>
      </c>
      <c r="AA296" s="53">
        <f t="shared" si="24"/>
        <v>0</v>
      </c>
    </row>
    <row r="297" spans="1:27" ht="15" customHeight="1" x14ac:dyDescent="0.3">
      <c r="A297" s="68">
        <f t="shared" si="15"/>
        <v>287</v>
      </c>
      <c r="B297" s="69">
        <f t="shared" si="20"/>
        <v>0</v>
      </c>
      <c r="C297" s="170"/>
      <c r="D297" s="170"/>
      <c r="E297" s="170"/>
      <c r="F297" s="174"/>
      <c r="G297" s="172"/>
      <c r="H297" s="170"/>
      <c r="I297" s="170"/>
      <c r="J297" s="170"/>
      <c r="K297" s="173"/>
      <c r="L297" s="171">
        <f t="shared" si="21"/>
        <v>0</v>
      </c>
      <c r="M297" s="170"/>
      <c r="N297" s="174"/>
      <c r="O297" s="172"/>
      <c r="P297" s="170"/>
      <c r="Q297" s="170"/>
      <c r="R297" s="173"/>
      <c r="S297" s="172"/>
      <c r="T297" s="170"/>
      <c r="U297" s="173"/>
      <c r="V297" s="170"/>
      <c r="W297" s="170"/>
      <c r="X297" s="175"/>
      <c r="Y297" s="14">
        <f t="shared" si="22"/>
        <v>0</v>
      </c>
      <c r="Z297" s="69">
        <f t="shared" si="23"/>
        <v>0</v>
      </c>
      <c r="AA297" s="53">
        <f t="shared" si="24"/>
        <v>0</v>
      </c>
    </row>
    <row r="298" spans="1:27" ht="15" customHeight="1" x14ac:dyDescent="0.3">
      <c r="A298" s="68">
        <f t="shared" si="15"/>
        <v>288</v>
      </c>
      <c r="B298" s="69">
        <f t="shared" si="20"/>
        <v>0</v>
      </c>
      <c r="C298" s="170"/>
      <c r="D298" s="170"/>
      <c r="E298" s="170"/>
      <c r="F298" s="174"/>
      <c r="G298" s="172"/>
      <c r="H298" s="170"/>
      <c r="I298" s="170"/>
      <c r="J298" s="170"/>
      <c r="K298" s="173"/>
      <c r="L298" s="171">
        <f t="shared" si="21"/>
        <v>0</v>
      </c>
      <c r="M298" s="170"/>
      <c r="N298" s="174"/>
      <c r="O298" s="172"/>
      <c r="P298" s="170"/>
      <c r="Q298" s="170"/>
      <c r="R298" s="173"/>
      <c r="S298" s="172"/>
      <c r="T298" s="170"/>
      <c r="U298" s="173"/>
      <c r="V298" s="170"/>
      <c r="W298" s="170"/>
      <c r="X298" s="175"/>
      <c r="Y298" s="14">
        <f t="shared" si="22"/>
        <v>0</v>
      </c>
      <c r="Z298" s="69">
        <f t="shared" si="23"/>
        <v>0</v>
      </c>
      <c r="AA298" s="53">
        <f t="shared" si="24"/>
        <v>0</v>
      </c>
    </row>
    <row r="299" spans="1:27" ht="15" customHeight="1" x14ac:dyDescent="0.3">
      <c r="A299" s="68">
        <f t="shared" si="15"/>
        <v>289</v>
      </c>
      <c r="B299" s="69">
        <f t="shared" si="20"/>
        <v>0</v>
      </c>
      <c r="C299" s="170"/>
      <c r="D299" s="170"/>
      <c r="E299" s="170"/>
      <c r="F299" s="174"/>
      <c r="G299" s="172"/>
      <c r="H299" s="170"/>
      <c r="I299" s="170"/>
      <c r="J299" s="170"/>
      <c r="K299" s="173"/>
      <c r="L299" s="171">
        <f t="shared" si="21"/>
        <v>0</v>
      </c>
      <c r="M299" s="170"/>
      <c r="N299" s="174"/>
      <c r="O299" s="172"/>
      <c r="P299" s="170"/>
      <c r="Q299" s="170"/>
      <c r="R299" s="173"/>
      <c r="S299" s="172"/>
      <c r="T299" s="170"/>
      <c r="U299" s="173"/>
      <c r="V299" s="170"/>
      <c r="W299" s="170"/>
      <c r="X299" s="175"/>
      <c r="Y299" s="14">
        <f t="shared" si="22"/>
        <v>0</v>
      </c>
      <c r="Z299" s="69">
        <f t="shared" si="23"/>
        <v>0</v>
      </c>
      <c r="AA299" s="53">
        <f t="shared" si="24"/>
        <v>0</v>
      </c>
    </row>
    <row r="300" spans="1:27" ht="15" customHeight="1" x14ac:dyDescent="0.3">
      <c r="A300" s="68">
        <f t="shared" si="15"/>
        <v>290</v>
      </c>
      <c r="B300" s="69">
        <f t="shared" si="20"/>
        <v>0</v>
      </c>
      <c r="C300" s="170"/>
      <c r="D300" s="170"/>
      <c r="E300" s="170"/>
      <c r="F300" s="174"/>
      <c r="G300" s="172"/>
      <c r="H300" s="170"/>
      <c r="I300" s="170"/>
      <c r="J300" s="170"/>
      <c r="K300" s="173"/>
      <c r="L300" s="171">
        <f t="shared" si="21"/>
        <v>0</v>
      </c>
      <c r="M300" s="170"/>
      <c r="N300" s="174"/>
      <c r="O300" s="172"/>
      <c r="P300" s="170"/>
      <c r="Q300" s="170"/>
      <c r="R300" s="173"/>
      <c r="S300" s="172"/>
      <c r="T300" s="170"/>
      <c r="U300" s="173"/>
      <c r="V300" s="170"/>
      <c r="W300" s="170"/>
      <c r="X300" s="175"/>
      <c r="Y300" s="14">
        <f t="shared" si="22"/>
        <v>0</v>
      </c>
      <c r="Z300" s="69">
        <f t="shared" si="23"/>
        <v>0</v>
      </c>
      <c r="AA300" s="53">
        <f t="shared" si="24"/>
        <v>0</v>
      </c>
    </row>
    <row r="301" spans="1:27" ht="15" customHeight="1" x14ac:dyDescent="0.3">
      <c r="A301" s="68">
        <f t="shared" si="15"/>
        <v>291</v>
      </c>
      <c r="B301" s="69">
        <f t="shared" si="20"/>
        <v>0</v>
      </c>
      <c r="C301" s="170"/>
      <c r="D301" s="170"/>
      <c r="E301" s="170"/>
      <c r="F301" s="174"/>
      <c r="G301" s="172"/>
      <c r="H301" s="170"/>
      <c r="I301" s="170"/>
      <c r="J301" s="170"/>
      <c r="K301" s="173"/>
      <c r="L301" s="171">
        <f t="shared" si="21"/>
        <v>0</v>
      </c>
      <c r="M301" s="170"/>
      <c r="N301" s="174"/>
      <c r="O301" s="172"/>
      <c r="P301" s="170"/>
      <c r="Q301" s="170"/>
      <c r="R301" s="173"/>
      <c r="S301" s="172"/>
      <c r="T301" s="170"/>
      <c r="U301" s="173"/>
      <c r="V301" s="170"/>
      <c r="W301" s="170"/>
      <c r="X301" s="175"/>
      <c r="Y301" s="14">
        <f t="shared" si="22"/>
        <v>0</v>
      </c>
      <c r="Z301" s="69">
        <f t="shared" si="23"/>
        <v>0</v>
      </c>
      <c r="AA301" s="53">
        <f t="shared" si="24"/>
        <v>0</v>
      </c>
    </row>
    <row r="302" spans="1:27" ht="15" customHeight="1" x14ac:dyDescent="0.3">
      <c r="A302" s="68">
        <f t="shared" si="15"/>
        <v>292</v>
      </c>
      <c r="B302" s="69">
        <f t="shared" si="20"/>
        <v>0</v>
      </c>
      <c r="C302" s="170"/>
      <c r="D302" s="170"/>
      <c r="E302" s="170"/>
      <c r="F302" s="174"/>
      <c r="G302" s="172"/>
      <c r="H302" s="170"/>
      <c r="I302" s="170"/>
      <c r="J302" s="170"/>
      <c r="K302" s="173"/>
      <c r="L302" s="171">
        <f t="shared" si="21"/>
        <v>0</v>
      </c>
      <c r="M302" s="170"/>
      <c r="N302" s="174"/>
      <c r="O302" s="172"/>
      <c r="P302" s="170"/>
      <c r="Q302" s="170"/>
      <c r="R302" s="173"/>
      <c r="S302" s="172"/>
      <c r="T302" s="170"/>
      <c r="U302" s="173"/>
      <c r="V302" s="170"/>
      <c r="W302" s="170"/>
      <c r="X302" s="175"/>
      <c r="Y302" s="14">
        <f t="shared" si="22"/>
        <v>0</v>
      </c>
      <c r="Z302" s="69">
        <f t="shared" si="23"/>
        <v>0</v>
      </c>
      <c r="AA302" s="53">
        <f t="shared" si="24"/>
        <v>0</v>
      </c>
    </row>
    <row r="303" spans="1:27" ht="15" customHeight="1" x14ac:dyDescent="0.3">
      <c r="A303" s="68">
        <f t="shared" si="15"/>
        <v>293</v>
      </c>
      <c r="B303" s="69">
        <f t="shared" si="20"/>
        <v>0</v>
      </c>
      <c r="C303" s="170"/>
      <c r="D303" s="170"/>
      <c r="E303" s="170"/>
      <c r="F303" s="174"/>
      <c r="G303" s="172"/>
      <c r="H303" s="170"/>
      <c r="I303" s="170"/>
      <c r="J303" s="170"/>
      <c r="K303" s="173"/>
      <c r="L303" s="171">
        <f t="shared" si="21"/>
        <v>0</v>
      </c>
      <c r="M303" s="170"/>
      <c r="N303" s="174"/>
      <c r="O303" s="172"/>
      <c r="P303" s="170"/>
      <c r="Q303" s="170"/>
      <c r="R303" s="173"/>
      <c r="S303" s="172"/>
      <c r="T303" s="170"/>
      <c r="U303" s="173"/>
      <c r="V303" s="170"/>
      <c r="W303" s="170"/>
      <c r="X303" s="175"/>
      <c r="Y303" s="14">
        <f t="shared" si="22"/>
        <v>0</v>
      </c>
      <c r="Z303" s="69">
        <f t="shared" si="23"/>
        <v>0</v>
      </c>
      <c r="AA303" s="53">
        <f t="shared" si="24"/>
        <v>0</v>
      </c>
    </row>
    <row r="304" spans="1:27" ht="15" customHeight="1" x14ac:dyDescent="0.3">
      <c r="A304" s="68">
        <f t="shared" si="15"/>
        <v>294</v>
      </c>
      <c r="B304" s="69">
        <f t="shared" si="20"/>
        <v>0</v>
      </c>
      <c r="C304" s="170"/>
      <c r="D304" s="170"/>
      <c r="E304" s="170"/>
      <c r="F304" s="174"/>
      <c r="G304" s="172"/>
      <c r="H304" s="170"/>
      <c r="I304" s="170"/>
      <c r="J304" s="170"/>
      <c r="K304" s="173"/>
      <c r="L304" s="171">
        <f t="shared" si="21"/>
        <v>0</v>
      </c>
      <c r="M304" s="170"/>
      <c r="N304" s="174"/>
      <c r="O304" s="172"/>
      <c r="P304" s="170"/>
      <c r="Q304" s="170"/>
      <c r="R304" s="173"/>
      <c r="S304" s="172"/>
      <c r="T304" s="170"/>
      <c r="U304" s="173"/>
      <c r="V304" s="170"/>
      <c r="W304" s="170"/>
      <c r="X304" s="175"/>
      <c r="Y304" s="14">
        <f t="shared" si="22"/>
        <v>0</v>
      </c>
      <c r="Z304" s="69">
        <f t="shared" si="23"/>
        <v>0</v>
      </c>
      <c r="AA304" s="53">
        <f t="shared" si="24"/>
        <v>0</v>
      </c>
    </row>
    <row r="305" spans="1:27" ht="15" customHeight="1" x14ac:dyDescent="0.3">
      <c r="A305" s="68">
        <f t="shared" si="15"/>
        <v>295</v>
      </c>
      <c r="B305" s="69">
        <f t="shared" si="20"/>
        <v>0</v>
      </c>
      <c r="C305" s="170"/>
      <c r="D305" s="170"/>
      <c r="E305" s="170"/>
      <c r="F305" s="174"/>
      <c r="G305" s="172"/>
      <c r="H305" s="170"/>
      <c r="I305" s="170"/>
      <c r="J305" s="170"/>
      <c r="K305" s="173"/>
      <c r="L305" s="171">
        <f t="shared" si="21"/>
        <v>0</v>
      </c>
      <c r="M305" s="170"/>
      <c r="N305" s="174"/>
      <c r="O305" s="172"/>
      <c r="P305" s="170"/>
      <c r="Q305" s="170"/>
      <c r="R305" s="173"/>
      <c r="S305" s="172"/>
      <c r="T305" s="170"/>
      <c r="U305" s="173"/>
      <c r="V305" s="170"/>
      <c r="W305" s="170"/>
      <c r="X305" s="175"/>
      <c r="Y305" s="14">
        <f t="shared" si="22"/>
        <v>0</v>
      </c>
      <c r="Z305" s="69">
        <f t="shared" si="23"/>
        <v>0</v>
      </c>
      <c r="AA305" s="53">
        <f t="shared" si="24"/>
        <v>0</v>
      </c>
    </row>
    <row r="306" spans="1:27" ht="15" customHeight="1" x14ac:dyDescent="0.3">
      <c r="A306" s="68">
        <f t="shared" si="15"/>
        <v>296</v>
      </c>
      <c r="B306" s="69">
        <f t="shared" si="20"/>
        <v>0</v>
      </c>
      <c r="C306" s="170"/>
      <c r="D306" s="170"/>
      <c r="E306" s="170"/>
      <c r="F306" s="174"/>
      <c r="G306" s="172"/>
      <c r="H306" s="170"/>
      <c r="I306" s="170"/>
      <c r="J306" s="170"/>
      <c r="K306" s="173"/>
      <c r="L306" s="171">
        <f t="shared" si="21"/>
        <v>0</v>
      </c>
      <c r="M306" s="170"/>
      <c r="N306" s="174"/>
      <c r="O306" s="172"/>
      <c r="P306" s="170"/>
      <c r="Q306" s="170"/>
      <c r="R306" s="173"/>
      <c r="S306" s="172"/>
      <c r="T306" s="170"/>
      <c r="U306" s="173"/>
      <c r="V306" s="170"/>
      <c r="W306" s="170"/>
      <c r="X306" s="175"/>
      <c r="Y306" s="14">
        <f t="shared" si="22"/>
        <v>0</v>
      </c>
      <c r="Z306" s="69">
        <f t="shared" si="23"/>
        <v>0</v>
      </c>
      <c r="AA306" s="53">
        <f t="shared" si="24"/>
        <v>0</v>
      </c>
    </row>
    <row r="307" spans="1:27" ht="15" customHeight="1" x14ac:dyDescent="0.3">
      <c r="A307" s="68">
        <f t="shared" si="15"/>
        <v>297</v>
      </c>
      <c r="B307" s="69">
        <f t="shared" si="20"/>
        <v>0</v>
      </c>
      <c r="C307" s="170"/>
      <c r="D307" s="170"/>
      <c r="E307" s="170"/>
      <c r="F307" s="174"/>
      <c r="G307" s="172"/>
      <c r="H307" s="170"/>
      <c r="I307" s="170"/>
      <c r="J307" s="170"/>
      <c r="K307" s="173"/>
      <c r="L307" s="171">
        <f t="shared" si="21"/>
        <v>0</v>
      </c>
      <c r="M307" s="170"/>
      <c r="N307" s="174"/>
      <c r="O307" s="172"/>
      <c r="P307" s="170"/>
      <c r="Q307" s="170"/>
      <c r="R307" s="173"/>
      <c r="S307" s="172"/>
      <c r="T307" s="170"/>
      <c r="U307" s="173"/>
      <c r="V307" s="170"/>
      <c r="W307" s="170"/>
      <c r="X307" s="175"/>
      <c r="Y307" s="14">
        <f t="shared" si="22"/>
        <v>0</v>
      </c>
      <c r="Z307" s="69">
        <f t="shared" si="23"/>
        <v>0</v>
      </c>
      <c r="AA307" s="53">
        <f t="shared" si="24"/>
        <v>0</v>
      </c>
    </row>
    <row r="308" spans="1:27" ht="15" customHeight="1" x14ac:dyDescent="0.3">
      <c r="A308" s="68">
        <f t="shared" si="15"/>
        <v>298</v>
      </c>
      <c r="B308" s="69">
        <f t="shared" si="20"/>
        <v>0</v>
      </c>
      <c r="C308" s="170"/>
      <c r="D308" s="170"/>
      <c r="E308" s="170"/>
      <c r="F308" s="174"/>
      <c r="G308" s="172"/>
      <c r="H308" s="170"/>
      <c r="I308" s="170"/>
      <c r="J308" s="170"/>
      <c r="K308" s="173"/>
      <c r="L308" s="171">
        <f t="shared" si="21"/>
        <v>0</v>
      </c>
      <c r="M308" s="170"/>
      <c r="N308" s="174"/>
      <c r="O308" s="172"/>
      <c r="P308" s="170"/>
      <c r="Q308" s="170"/>
      <c r="R308" s="173"/>
      <c r="S308" s="172"/>
      <c r="T308" s="170"/>
      <c r="U308" s="173"/>
      <c r="V308" s="170"/>
      <c r="W308" s="170"/>
      <c r="X308" s="175"/>
      <c r="Y308" s="14">
        <f t="shared" si="22"/>
        <v>0</v>
      </c>
      <c r="Z308" s="69">
        <f t="shared" si="23"/>
        <v>0</v>
      </c>
      <c r="AA308" s="53">
        <f t="shared" si="24"/>
        <v>0</v>
      </c>
    </row>
    <row r="309" spans="1:27" ht="15" customHeight="1" x14ac:dyDescent="0.3">
      <c r="A309" s="68">
        <f t="shared" si="15"/>
        <v>299</v>
      </c>
      <c r="B309" s="69">
        <f t="shared" si="20"/>
        <v>0</v>
      </c>
      <c r="C309" s="170"/>
      <c r="D309" s="170"/>
      <c r="E309" s="170"/>
      <c r="F309" s="174"/>
      <c r="G309" s="172"/>
      <c r="H309" s="170"/>
      <c r="I309" s="170"/>
      <c r="J309" s="170"/>
      <c r="K309" s="173"/>
      <c r="L309" s="171">
        <f t="shared" si="21"/>
        <v>0</v>
      </c>
      <c r="M309" s="170"/>
      <c r="N309" s="174"/>
      <c r="O309" s="172"/>
      <c r="P309" s="170"/>
      <c r="Q309" s="170"/>
      <c r="R309" s="173"/>
      <c r="S309" s="172"/>
      <c r="T309" s="170"/>
      <c r="U309" s="173"/>
      <c r="V309" s="170"/>
      <c r="W309" s="170"/>
      <c r="X309" s="175"/>
      <c r="Y309" s="14">
        <f t="shared" si="22"/>
        <v>0</v>
      </c>
      <c r="Z309" s="69">
        <f t="shared" si="23"/>
        <v>0</v>
      </c>
      <c r="AA309" s="53">
        <f t="shared" si="24"/>
        <v>0</v>
      </c>
    </row>
    <row r="310" spans="1:27" ht="15" customHeight="1" x14ac:dyDescent="0.3">
      <c r="A310" s="68">
        <f t="shared" si="15"/>
        <v>300</v>
      </c>
      <c r="B310" s="69">
        <f t="shared" si="20"/>
        <v>0</v>
      </c>
      <c r="C310" s="170"/>
      <c r="D310" s="170"/>
      <c r="E310" s="170"/>
      <c r="F310" s="174"/>
      <c r="G310" s="172"/>
      <c r="H310" s="170"/>
      <c r="I310" s="170"/>
      <c r="J310" s="170"/>
      <c r="K310" s="173"/>
      <c r="L310" s="171">
        <f t="shared" si="21"/>
        <v>0</v>
      </c>
      <c r="M310" s="170"/>
      <c r="N310" s="174"/>
      <c r="O310" s="172"/>
      <c r="P310" s="170"/>
      <c r="Q310" s="170"/>
      <c r="R310" s="173"/>
      <c r="S310" s="172"/>
      <c r="T310" s="170"/>
      <c r="U310" s="173"/>
      <c r="V310" s="170"/>
      <c r="W310" s="170"/>
      <c r="X310" s="175"/>
      <c r="Y310" s="14">
        <f t="shared" si="22"/>
        <v>0</v>
      </c>
      <c r="Z310" s="69">
        <f t="shared" si="23"/>
        <v>0</v>
      </c>
      <c r="AA310" s="53">
        <f t="shared" si="24"/>
        <v>0</v>
      </c>
    </row>
    <row r="311" spans="1:27" ht="15" customHeight="1" x14ac:dyDescent="0.3">
      <c r="A311" s="68">
        <f t="shared" si="15"/>
        <v>301</v>
      </c>
      <c r="B311" s="69">
        <f t="shared" si="20"/>
        <v>0</v>
      </c>
      <c r="C311" s="170"/>
      <c r="D311" s="170"/>
      <c r="E311" s="170"/>
      <c r="F311" s="174"/>
      <c r="G311" s="172"/>
      <c r="H311" s="170"/>
      <c r="I311" s="170"/>
      <c r="J311" s="170"/>
      <c r="K311" s="173"/>
      <c r="L311" s="171">
        <f t="shared" si="21"/>
        <v>0</v>
      </c>
      <c r="M311" s="170"/>
      <c r="N311" s="174"/>
      <c r="O311" s="172"/>
      <c r="P311" s="170"/>
      <c r="Q311" s="170"/>
      <c r="R311" s="173"/>
      <c r="S311" s="172"/>
      <c r="T311" s="170"/>
      <c r="U311" s="173"/>
      <c r="V311" s="170"/>
      <c r="W311" s="170"/>
      <c r="X311" s="175"/>
      <c r="Y311" s="14">
        <f t="shared" si="22"/>
        <v>0</v>
      </c>
      <c r="Z311" s="69">
        <f t="shared" si="23"/>
        <v>0</v>
      </c>
      <c r="AA311" s="53">
        <f t="shared" si="24"/>
        <v>0</v>
      </c>
    </row>
    <row r="312" spans="1:27" ht="15" customHeight="1" x14ac:dyDescent="0.3">
      <c r="A312" s="68">
        <f t="shared" si="15"/>
        <v>302</v>
      </c>
      <c r="B312" s="69">
        <f t="shared" si="20"/>
        <v>0</v>
      </c>
      <c r="C312" s="170"/>
      <c r="D312" s="170"/>
      <c r="E312" s="170"/>
      <c r="F312" s="174"/>
      <c r="G312" s="172"/>
      <c r="H312" s="170"/>
      <c r="I312" s="170"/>
      <c r="J312" s="170"/>
      <c r="K312" s="173"/>
      <c r="L312" s="171">
        <f t="shared" si="21"/>
        <v>0</v>
      </c>
      <c r="M312" s="170"/>
      <c r="N312" s="174"/>
      <c r="O312" s="172"/>
      <c r="P312" s="170"/>
      <c r="Q312" s="170"/>
      <c r="R312" s="173"/>
      <c r="S312" s="172"/>
      <c r="T312" s="170"/>
      <c r="U312" s="173"/>
      <c r="V312" s="170"/>
      <c r="W312" s="170"/>
      <c r="X312" s="175"/>
      <c r="Y312" s="14">
        <f t="shared" si="22"/>
        <v>0</v>
      </c>
      <c r="Z312" s="69">
        <f t="shared" si="23"/>
        <v>0</v>
      </c>
      <c r="AA312" s="53">
        <f t="shared" si="24"/>
        <v>0</v>
      </c>
    </row>
    <row r="313" spans="1:27" ht="15" customHeight="1" x14ac:dyDescent="0.3">
      <c r="A313" s="68">
        <f t="shared" si="15"/>
        <v>303</v>
      </c>
      <c r="B313" s="69">
        <f t="shared" si="20"/>
        <v>0</v>
      </c>
      <c r="C313" s="170"/>
      <c r="D313" s="170"/>
      <c r="E313" s="170"/>
      <c r="F313" s="174"/>
      <c r="G313" s="172"/>
      <c r="H313" s="170"/>
      <c r="I313" s="170"/>
      <c r="J313" s="170"/>
      <c r="K313" s="173"/>
      <c r="L313" s="171">
        <f t="shared" si="21"/>
        <v>0</v>
      </c>
      <c r="M313" s="170"/>
      <c r="N313" s="174"/>
      <c r="O313" s="172"/>
      <c r="P313" s="170"/>
      <c r="Q313" s="170"/>
      <c r="R313" s="173"/>
      <c r="S313" s="172"/>
      <c r="T313" s="170"/>
      <c r="U313" s="173"/>
      <c r="V313" s="170"/>
      <c r="W313" s="170"/>
      <c r="X313" s="175"/>
      <c r="Y313" s="14">
        <f t="shared" si="22"/>
        <v>0</v>
      </c>
      <c r="Z313" s="69">
        <f t="shared" si="23"/>
        <v>0</v>
      </c>
      <c r="AA313" s="53">
        <f t="shared" si="24"/>
        <v>0</v>
      </c>
    </row>
    <row r="314" spans="1:27" ht="15" customHeight="1" x14ac:dyDescent="0.3">
      <c r="A314" s="68">
        <f t="shared" si="15"/>
        <v>304</v>
      </c>
      <c r="B314" s="69">
        <f t="shared" si="20"/>
        <v>0</v>
      </c>
      <c r="C314" s="170"/>
      <c r="D314" s="170"/>
      <c r="E314" s="170"/>
      <c r="F314" s="174"/>
      <c r="G314" s="172"/>
      <c r="H314" s="170"/>
      <c r="I314" s="170"/>
      <c r="J314" s="170"/>
      <c r="K314" s="173"/>
      <c r="L314" s="171">
        <f t="shared" si="21"/>
        <v>0</v>
      </c>
      <c r="M314" s="170"/>
      <c r="N314" s="174"/>
      <c r="O314" s="172"/>
      <c r="P314" s="170"/>
      <c r="Q314" s="170"/>
      <c r="R314" s="173"/>
      <c r="S314" s="172"/>
      <c r="T314" s="170"/>
      <c r="U314" s="173"/>
      <c r="V314" s="170"/>
      <c r="W314" s="170"/>
      <c r="X314" s="175"/>
      <c r="Y314" s="14">
        <f t="shared" si="22"/>
        <v>0</v>
      </c>
      <c r="Z314" s="69">
        <f t="shared" si="23"/>
        <v>0</v>
      </c>
      <c r="AA314" s="53">
        <f t="shared" si="24"/>
        <v>0</v>
      </c>
    </row>
    <row r="315" spans="1:27" ht="15" customHeight="1" x14ac:dyDescent="0.3">
      <c r="A315" s="68">
        <f t="shared" si="15"/>
        <v>305</v>
      </c>
      <c r="B315" s="69">
        <f t="shared" si="20"/>
        <v>0</v>
      </c>
      <c r="C315" s="170"/>
      <c r="D315" s="170"/>
      <c r="E315" s="170"/>
      <c r="F315" s="174"/>
      <c r="G315" s="172"/>
      <c r="H315" s="170"/>
      <c r="I315" s="170"/>
      <c r="J315" s="170"/>
      <c r="K315" s="173"/>
      <c r="L315" s="171">
        <f t="shared" si="21"/>
        <v>0</v>
      </c>
      <c r="M315" s="170"/>
      <c r="N315" s="174"/>
      <c r="O315" s="172"/>
      <c r="P315" s="170"/>
      <c r="Q315" s="170"/>
      <c r="R315" s="173"/>
      <c r="S315" s="172"/>
      <c r="T315" s="170"/>
      <c r="U315" s="173"/>
      <c r="V315" s="170"/>
      <c r="W315" s="170"/>
      <c r="X315" s="175"/>
      <c r="Y315" s="14">
        <f t="shared" si="22"/>
        <v>0</v>
      </c>
      <c r="Z315" s="69">
        <f t="shared" si="23"/>
        <v>0</v>
      </c>
      <c r="AA315" s="53">
        <f t="shared" si="24"/>
        <v>0</v>
      </c>
    </row>
    <row r="316" spans="1:27" ht="15" customHeight="1" x14ac:dyDescent="0.3">
      <c r="A316" s="68">
        <f t="shared" si="15"/>
        <v>306</v>
      </c>
      <c r="B316" s="69">
        <f t="shared" si="20"/>
        <v>0</v>
      </c>
      <c r="C316" s="170"/>
      <c r="D316" s="170"/>
      <c r="E316" s="170"/>
      <c r="F316" s="174"/>
      <c r="G316" s="172"/>
      <c r="H316" s="170"/>
      <c r="I316" s="170"/>
      <c r="J316" s="170"/>
      <c r="K316" s="173"/>
      <c r="L316" s="171">
        <f t="shared" si="21"/>
        <v>0</v>
      </c>
      <c r="M316" s="170"/>
      <c r="N316" s="174"/>
      <c r="O316" s="172"/>
      <c r="P316" s="170"/>
      <c r="Q316" s="170"/>
      <c r="R316" s="173"/>
      <c r="S316" s="172"/>
      <c r="T316" s="170"/>
      <c r="U316" s="173"/>
      <c r="V316" s="170"/>
      <c r="W316" s="170"/>
      <c r="X316" s="175"/>
      <c r="Y316" s="14">
        <f t="shared" si="22"/>
        <v>0</v>
      </c>
      <c r="Z316" s="69">
        <f t="shared" si="23"/>
        <v>0</v>
      </c>
      <c r="AA316" s="53">
        <f t="shared" si="24"/>
        <v>0</v>
      </c>
    </row>
    <row r="317" spans="1:27" ht="15" customHeight="1" x14ac:dyDescent="0.3">
      <c r="A317" s="68">
        <f t="shared" si="15"/>
        <v>307</v>
      </c>
      <c r="B317" s="69">
        <f t="shared" si="20"/>
        <v>0</v>
      </c>
      <c r="C317" s="170"/>
      <c r="D317" s="170"/>
      <c r="E317" s="170"/>
      <c r="F317" s="174"/>
      <c r="G317" s="172"/>
      <c r="H317" s="170"/>
      <c r="I317" s="170"/>
      <c r="J317" s="170"/>
      <c r="K317" s="173"/>
      <c r="L317" s="171">
        <f t="shared" si="21"/>
        <v>0</v>
      </c>
      <c r="M317" s="170"/>
      <c r="N317" s="174"/>
      <c r="O317" s="172"/>
      <c r="P317" s="170"/>
      <c r="Q317" s="170"/>
      <c r="R317" s="173"/>
      <c r="S317" s="172"/>
      <c r="T317" s="170"/>
      <c r="U317" s="173"/>
      <c r="V317" s="170"/>
      <c r="W317" s="170"/>
      <c r="X317" s="175"/>
      <c r="Y317" s="14">
        <f t="shared" si="22"/>
        <v>0</v>
      </c>
      <c r="Z317" s="69">
        <f t="shared" si="23"/>
        <v>0</v>
      </c>
      <c r="AA317" s="53">
        <f t="shared" si="24"/>
        <v>0</v>
      </c>
    </row>
    <row r="318" spans="1:27" ht="15" customHeight="1" x14ac:dyDescent="0.3">
      <c r="A318" s="68">
        <f t="shared" si="15"/>
        <v>308</v>
      </c>
      <c r="B318" s="69">
        <f t="shared" si="20"/>
        <v>0</v>
      </c>
      <c r="C318" s="170"/>
      <c r="D318" s="170"/>
      <c r="E318" s="170"/>
      <c r="F318" s="174"/>
      <c r="G318" s="172"/>
      <c r="H318" s="170"/>
      <c r="I318" s="170"/>
      <c r="J318" s="170"/>
      <c r="K318" s="173"/>
      <c r="L318" s="171">
        <f t="shared" si="21"/>
        <v>0</v>
      </c>
      <c r="M318" s="170"/>
      <c r="N318" s="174"/>
      <c r="O318" s="172"/>
      <c r="P318" s="170"/>
      <c r="Q318" s="170"/>
      <c r="R318" s="173"/>
      <c r="S318" s="172"/>
      <c r="T318" s="170"/>
      <c r="U318" s="173"/>
      <c r="V318" s="170"/>
      <c r="W318" s="170"/>
      <c r="X318" s="175"/>
      <c r="Y318" s="14">
        <f t="shared" si="22"/>
        <v>0</v>
      </c>
      <c r="Z318" s="69">
        <f t="shared" si="23"/>
        <v>0</v>
      </c>
      <c r="AA318" s="53">
        <f t="shared" si="24"/>
        <v>0</v>
      </c>
    </row>
    <row r="319" spans="1:27" ht="15" customHeight="1" x14ac:dyDescent="0.3">
      <c r="A319" s="68">
        <f t="shared" si="15"/>
        <v>309</v>
      </c>
      <c r="B319" s="69">
        <f t="shared" si="20"/>
        <v>0</v>
      </c>
      <c r="C319" s="170"/>
      <c r="D319" s="170"/>
      <c r="E319" s="170"/>
      <c r="F319" s="174"/>
      <c r="G319" s="172"/>
      <c r="H319" s="170"/>
      <c r="I319" s="170"/>
      <c r="J319" s="170"/>
      <c r="K319" s="173"/>
      <c r="L319" s="171">
        <f t="shared" si="21"/>
        <v>0</v>
      </c>
      <c r="M319" s="170"/>
      <c r="N319" s="174"/>
      <c r="O319" s="172"/>
      <c r="P319" s="170"/>
      <c r="Q319" s="170"/>
      <c r="R319" s="173"/>
      <c r="S319" s="172"/>
      <c r="T319" s="170"/>
      <c r="U319" s="173"/>
      <c r="V319" s="170"/>
      <c r="W319" s="170"/>
      <c r="X319" s="175"/>
      <c r="Y319" s="14">
        <f t="shared" si="22"/>
        <v>0</v>
      </c>
      <c r="Z319" s="69">
        <f t="shared" si="23"/>
        <v>0</v>
      </c>
      <c r="AA319" s="53">
        <f t="shared" si="24"/>
        <v>0</v>
      </c>
    </row>
    <row r="320" spans="1:27" ht="15" customHeight="1" x14ac:dyDescent="0.3">
      <c r="A320" s="68">
        <f t="shared" si="15"/>
        <v>310</v>
      </c>
      <c r="B320" s="69">
        <f t="shared" si="20"/>
        <v>0</v>
      </c>
      <c r="C320" s="170"/>
      <c r="D320" s="170"/>
      <c r="E320" s="170"/>
      <c r="F320" s="174"/>
      <c r="G320" s="172"/>
      <c r="H320" s="170"/>
      <c r="I320" s="170"/>
      <c r="J320" s="170"/>
      <c r="K320" s="173"/>
      <c r="L320" s="171">
        <f t="shared" si="21"/>
        <v>0</v>
      </c>
      <c r="M320" s="170"/>
      <c r="N320" s="174"/>
      <c r="O320" s="172"/>
      <c r="P320" s="170"/>
      <c r="Q320" s="170"/>
      <c r="R320" s="173"/>
      <c r="S320" s="172"/>
      <c r="T320" s="170"/>
      <c r="U320" s="173"/>
      <c r="V320" s="170"/>
      <c r="W320" s="170"/>
      <c r="X320" s="175"/>
      <c r="Y320" s="14">
        <f t="shared" si="22"/>
        <v>0</v>
      </c>
      <c r="Z320" s="69">
        <f t="shared" si="23"/>
        <v>0</v>
      </c>
      <c r="AA320" s="53">
        <f t="shared" si="24"/>
        <v>0</v>
      </c>
    </row>
    <row r="321" spans="1:27" ht="15" customHeight="1" x14ac:dyDescent="0.3">
      <c r="A321" s="68">
        <f t="shared" si="15"/>
        <v>311</v>
      </c>
      <c r="B321" s="69">
        <f t="shared" si="20"/>
        <v>0</v>
      </c>
      <c r="C321" s="170"/>
      <c r="D321" s="170"/>
      <c r="E321" s="170"/>
      <c r="F321" s="174"/>
      <c r="G321" s="172"/>
      <c r="H321" s="170"/>
      <c r="I321" s="170"/>
      <c r="J321" s="170"/>
      <c r="K321" s="173"/>
      <c r="L321" s="171">
        <f t="shared" si="21"/>
        <v>0</v>
      </c>
      <c r="M321" s="170"/>
      <c r="N321" s="174"/>
      <c r="O321" s="172"/>
      <c r="P321" s="170"/>
      <c r="Q321" s="170"/>
      <c r="R321" s="173"/>
      <c r="S321" s="172"/>
      <c r="T321" s="170"/>
      <c r="U321" s="173"/>
      <c r="V321" s="170"/>
      <c r="W321" s="170"/>
      <c r="X321" s="175"/>
      <c r="Y321" s="14">
        <f t="shared" si="22"/>
        <v>0</v>
      </c>
      <c r="Z321" s="69">
        <f t="shared" si="23"/>
        <v>0</v>
      </c>
      <c r="AA321" s="53">
        <f t="shared" si="24"/>
        <v>0</v>
      </c>
    </row>
    <row r="322" spans="1:27" ht="15" customHeight="1" x14ac:dyDescent="0.3">
      <c r="A322" s="68">
        <f t="shared" si="15"/>
        <v>312</v>
      </c>
      <c r="B322" s="69">
        <f t="shared" si="20"/>
        <v>0</v>
      </c>
      <c r="C322" s="170"/>
      <c r="D322" s="170"/>
      <c r="E322" s="170"/>
      <c r="F322" s="174"/>
      <c r="G322" s="172"/>
      <c r="H322" s="170"/>
      <c r="I322" s="170"/>
      <c r="J322" s="170"/>
      <c r="K322" s="173"/>
      <c r="L322" s="171">
        <f t="shared" si="21"/>
        <v>0</v>
      </c>
      <c r="M322" s="170"/>
      <c r="N322" s="174"/>
      <c r="O322" s="172"/>
      <c r="P322" s="170"/>
      <c r="Q322" s="170"/>
      <c r="R322" s="173"/>
      <c r="S322" s="172"/>
      <c r="T322" s="170"/>
      <c r="U322" s="173"/>
      <c r="V322" s="170"/>
      <c r="W322" s="170"/>
      <c r="X322" s="175"/>
      <c r="Y322" s="14">
        <f t="shared" si="22"/>
        <v>0</v>
      </c>
      <c r="Z322" s="69">
        <f t="shared" si="23"/>
        <v>0</v>
      </c>
      <c r="AA322" s="53">
        <f t="shared" si="24"/>
        <v>0</v>
      </c>
    </row>
    <row r="323" spans="1:27" ht="15" customHeight="1" x14ac:dyDescent="0.3">
      <c r="A323" s="68">
        <f t="shared" si="15"/>
        <v>313</v>
      </c>
      <c r="B323" s="69">
        <f t="shared" si="20"/>
        <v>0</v>
      </c>
      <c r="C323" s="170"/>
      <c r="D323" s="170"/>
      <c r="E323" s="170"/>
      <c r="F323" s="174"/>
      <c r="G323" s="172"/>
      <c r="H323" s="170"/>
      <c r="I323" s="170"/>
      <c r="J323" s="170"/>
      <c r="K323" s="173"/>
      <c r="L323" s="171">
        <f t="shared" si="21"/>
        <v>0</v>
      </c>
      <c r="M323" s="170"/>
      <c r="N323" s="174"/>
      <c r="O323" s="172"/>
      <c r="P323" s="170"/>
      <c r="Q323" s="170"/>
      <c r="R323" s="173"/>
      <c r="S323" s="172"/>
      <c r="T323" s="170"/>
      <c r="U323" s="173"/>
      <c r="V323" s="170"/>
      <c r="W323" s="170"/>
      <c r="X323" s="175"/>
      <c r="Y323" s="14">
        <f t="shared" si="22"/>
        <v>0</v>
      </c>
      <c r="Z323" s="69">
        <f t="shared" si="23"/>
        <v>0</v>
      </c>
      <c r="AA323" s="53">
        <f t="shared" si="24"/>
        <v>0</v>
      </c>
    </row>
    <row r="324" spans="1:27" ht="15" customHeight="1" x14ac:dyDescent="0.3">
      <c r="A324" s="68">
        <f t="shared" si="15"/>
        <v>314</v>
      </c>
      <c r="B324" s="69">
        <f t="shared" si="20"/>
        <v>0</v>
      </c>
      <c r="C324" s="170"/>
      <c r="D324" s="170"/>
      <c r="E324" s="170"/>
      <c r="F324" s="174"/>
      <c r="G324" s="172"/>
      <c r="H324" s="170"/>
      <c r="I324" s="170"/>
      <c r="J324" s="170"/>
      <c r="K324" s="173"/>
      <c r="L324" s="171">
        <f t="shared" si="21"/>
        <v>0</v>
      </c>
      <c r="M324" s="170"/>
      <c r="N324" s="174"/>
      <c r="O324" s="172"/>
      <c r="P324" s="170"/>
      <c r="Q324" s="170"/>
      <c r="R324" s="173"/>
      <c r="S324" s="172"/>
      <c r="T324" s="170"/>
      <c r="U324" s="173"/>
      <c r="V324" s="170"/>
      <c r="W324" s="170"/>
      <c r="X324" s="175"/>
      <c r="Y324" s="14">
        <f t="shared" si="22"/>
        <v>0</v>
      </c>
      <c r="Z324" s="69">
        <f t="shared" si="23"/>
        <v>0</v>
      </c>
      <c r="AA324" s="53">
        <f t="shared" si="24"/>
        <v>0</v>
      </c>
    </row>
    <row r="325" spans="1:27" ht="15" customHeight="1" x14ac:dyDescent="0.3">
      <c r="A325" s="68">
        <f t="shared" si="15"/>
        <v>315</v>
      </c>
      <c r="B325" s="69">
        <f t="shared" si="20"/>
        <v>0</v>
      </c>
      <c r="C325" s="170"/>
      <c r="D325" s="170"/>
      <c r="E325" s="170"/>
      <c r="F325" s="174"/>
      <c r="G325" s="172"/>
      <c r="H325" s="170"/>
      <c r="I325" s="170"/>
      <c r="J325" s="170"/>
      <c r="K325" s="173"/>
      <c r="L325" s="171">
        <f t="shared" si="21"/>
        <v>0</v>
      </c>
      <c r="M325" s="170"/>
      <c r="N325" s="174"/>
      <c r="O325" s="172"/>
      <c r="P325" s="170"/>
      <c r="Q325" s="170"/>
      <c r="R325" s="173"/>
      <c r="S325" s="172"/>
      <c r="T325" s="170"/>
      <c r="U325" s="173"/>
      <c r="V325" s="170"/>
      <c r="W325" s="170"/>
      <c r="X325" s="175"/>
      <c r="Y325" s="14">
        <f t="shared" si="22"/>
        <v>0</v>
      </c>
      <c r="Z325" s="69">
        <f t="shared" si="23"/>
        <v>0</v>
      </c>
      <c r="AA325" s="53">
        <f t="shared" si="24"/>
        <v>0</v>
      </c>
    </row>
    <row r="326" spans="1:27" ht="15" customHeight="1" x14ac:dyDescent="0.3">
      <c r="A326" s="68">
        <f t="shared" si="15"/>
        <v>316</v>
      </c>
      <c r="B326" s="69">
        <f t="shared" si="20"/>
        <v>0</v>
      </c>
      <c r="C326" s="170"/>
      <c r="D326" s="170"/>
      <c r="E326" s="170"/>
      <c r="F326" s="174"/>
      <c r="G326" s="172"/>
      <c r="H326" s="170"/>
      <c r="I326" s="170"/>
      <c r="J326" s="170"/>
      <c r="K326" s="173"/>
      <c r="L326" s="171">
        <f t="shared" si="21"/>
        <v>0</v>
      </c>
      <c r="M326" s="170"/>
      <c r="N326" s="174"/>
      <c r="O326" s="172"/>
      <c r="P326" s="170"/>
      <c r="Q326" s="170"/>
      <c r="R326" s="173"/>
      <c r="S326" s="172"/>
      <c r="T326" s="170"/>
      <c r="U326" s="173"/>
      <c r="V326" s="170"/>
      <c r="W326" s="170"/>
      <c r="X326" s="175"/>
      <c r="Y326" s="14">
        <f t="shared" si="22"/>
        <v>0</v>
      </c>
      <c r="Z326" s="69">
        <f t="shared" si="23"/>
        <v>0</v>
      </c>
      <c r="AA326" s="53">
        <f t="shared" si="24"/>
        <v>0</v>
      </c>
    </row>
    <row r="327" spans="1:27" ht="15" customHeight="1" x14ac:dyDescent="0.3">
      <c r="A327" s="68">
        <f t="shared" si="15"/>
        <v>317</v>
      </c>
      <c r="B327" s="69">
        <f t="shared" si="20"/>
        <v>0</v>
      </c>
      <c r="C327" s="170"/>
      <c r="D327" s="170"/>
      <c r="E327" s="170"/>
      <c r="F327" s="174"/>
      <c r="G327" s="172"/>
      <c r="H327" s="170"/>
      <c r="I327" s="170"/>
      <c r="J327" s="170"/>
      <c r="K327" s="173"/>
      <c r="L327" s="171">
        <f t="shared" si="21"/>
        <v>0</v>
      </c>
      <c r="M327" s="170"/>
      <c r="N327" s="174"/>
      <c r="O327" s="172"/>
      <c r="P327" s="170"/>
      <c r="Q327" s="170"/>
      <c r="R327" s="173"/>
      <c r="S327" s="172"/>
      <c r="T327" s="170"/>
      <c r="U327" s="173"/>
      <c r="V327" s="170"/>
      <c r="W327" s="170"/>
      <c r="X327" s="175"/>
      <c r="Y327" s="14">
        <f t="shared" si="22"/>
        <v>0</v>
      </c>
      <c r="Z327" s="69">
        <f t="shared" si="23"/>
        <v>0</v>
      </c>
      <c r="AA327" s="53">
        <f t="shared" si="24"/>
        <v>0</v>
      </c>
    </row>
    <row r="328" spans="1:27" ht="15" customHeight="1" x14ac:dyDescent="0.3">
      <c r="A328" s="68">
        <f t="shared" si="15"/>
        <v>318</v>
      </c>
      <c r="B328" s="69">
        <f t="shared" si="20"/>
        <v>0</v>
      </c>
      <c r="C328" s="170"/>
      <c r="D328" s="170"/>
      <c r="E328" s="170"/>
      <c r="F328" s="174"/>
      <c r="G328" s="172"/>
      <c r="H328" s="170"/>
      <c r="I328" s="170"/>
      <c r="J328" s="170"/>
      <c r="K328" s="173"/>
      <c r="L328" s="171">
        <f t="shared" si="21"/>
        <v>0</v>
      </c>
      <c r="M328" s="170"/>
      <c r="N328" s="174"/>
      <c r="O328" s="172"/>
      <c r="P328" s="170"/>
      <c r="Q328" s="170"/>
      <c r="R328" s="173"/>
      <c r="S328" s="172"/>
      <c r="T328" s="170"/>
      <c r="U328" s="173"/>
      <c r="V328" s="170"/>
      <c r="W328" s="170"/>
      <c r="X328" s="175"/>
      <c r="Y328" s="14">
        <f t="shared" si="22"/>
        <v>0</v>
      </c>
      <c r="Z328" s="69">
        <f t="shared" si="23"/>
        <v>0</v>
      </c>
      <c r="AA328" s="53">
        <f t="shared" si="24"/>
        <v>0</v>
      </c>
    </row>
    <row r="329" spans="1:27" ht="15" customHeight="1" x14ac:dyDescent="0.3">
      <c r="A329" s="68">
        <f t="shared" si="15"/>
        <v>319</v>
      </c>
      <c r="B329" s="69">
        <f t="shared" si="20"/>
        <v>0</v>
      </c>
      <c r="C329" s="170"/>
      <c r="D329" s="170"/>
      <c r="E329" s="170"/>
      <c r="F329" s="174"/>
      <c r="G329" s="172"/>
      <c r="H329" s="170"/>
      <c r="I329" s="170"/>
      <c r="J329" s="170"/>
      <c r="K329" s="173"/>
      <c r="L329" s="171">
        <f t="shared" si="21"/>
        <v>0</v>
      </c>
      <c r="M329" s="170"/>
      <c r="N329" s="174"/>
      <c r="O329" s="172"/>
      <c r="P329" s="170"/>
      <c r="Q329" s="170"/>
      <c r="R329" s="173"/>
      <c r="S329" s="172"/>
      <c r="T329" s="170"/>
      <c r="U329" s="173"/>
      <c r="V329" s="170"/>
      <c r="W329" s="170"/>
      <c r="X329" s="175"/>
      <c r="Y329" s="14">
        <f t="shared" si="22"/>
        <v>0</v>
      </c>
      <c r="Z329" s="69">
        <f t="shared" si="23"/>
        <v>0</v>
      </c>
      <c r="AA329" s="53">
        <f t="shared" si="24"/>
        <v>0</v>
      </c>
    </row>
    <row r="330" spans="1:27" ht="15" customHeight="1" x14ac:dyDescent="0.3">
      <c r="A330" s="68">
        <f t="shared" si="15"/>
        <v>320</v>
      </c>
      <c r="B330" s="69">
        <f t="shared" si="20"/>
        <v>0</v>
      </c>
      <c r="C330" s="170"/>
      <c r="D330" s="170"/>
      <c r="E330" s="170"/>
      <c r="F330" s="174"/>
      <c r="G330" s="172"/>
      <c r="H330" s="170"/>
      <c r="I330" s="170"/>
      <c r="J330" s="170"/>
      <c r="K330" s="173"/>
      <c r="L330" s="171">
        <f t="shared" ref="L330:L356" si="25">E330-F330</f>
        <v>0</v>
      </c>
      <c r="M330" s="170"/>
      <c r="N330" s="174"/>
      <c r="O330" s="172"/>
      <c r="P330" s="170"/>
      <c r="Q330" s="170"/>
      <c r="R330" s="173"/>
      <c r="S330" s="172"/>
      <c r="T330" s="170"/>
      <c r="U330" s="173"/>
      <c r="V330" s="170"/>
      <c r="W330" s="170"/>
      <c r="X330" s="175"/>
      <c r="Y330" s="14">
        <f t="shared" si="22"/>
        <v>0</v>
      </c>
      <c r="Z330" s="69">
        <f t="shared" si="23"/>
        <v>0</v>
      </c>
      <c r="AA330" s="53">
        <f t="shared" si="24"/>
        <v>0</v>
      </c>
    </row>
    <row r="331" spans="1:27" ht="15" customHeight="1" x14ac:dyDescent="0.3">
      <c r="A331" s="68">
        <f t="shared" si="15"/>
        <v>321</v>
      </c>
      <c r="B331" s="69">
        <f t="shared" si="20"/>
        <v>0</v>
      </c>
      <c r="C331" s="170"/>
      <c r="D331" s="170"/>
      <c r="E331" s="170"/>
      <c r="F331" s="174"/>
      <c r="G331" s="172"/>
      <c r="H331" s="170"/>
      <c r="I331" s="170"/>
      <c r="J331" s="170"/>
      <c r="K331" s="173"/>
      <c r="L331" s="171">
        <f t="shared" si="25"/>
        <v>0</v>
      </c>
      <c r="M331" s="170"/>
      <c r="N331" s="174"/>
      <c r="O331" s="172"/>
      <c r="P331" s="170"/>
      <c r="Q331" s="170"/>
      <c r="R331" s="173"/>
      <c r="S331" s="172"/>
      <c r="T331" s="170"/>
      <c r="U331" s="173"/>
      <c r="V331" s="170"/>
      <c r="W331" s="170"/>
      <c r="X331" s="175"/>
      <c r="Y331" s="14">
        <f t="shared" si="22"/>
        <v>0</v>
      </c>
      <c r="Z331" s="69">
        <f t="shared" si="23"/>
        <v>0</v>
      </c>
      <c r="AA331" s="53">
        <f t="shared" si="24"/>
        <v>0</v>
      </c>
    </row>
    <row r="332" spans="1:27" ht="15" customHeight="1" x14ac:dyDescent="0.3">
      <c r="A332" s="68">
        <f t="shared" si="15"/>
        <v>322</v>
      </c>
      <c r="B332" s="69">
        <f t="shared" si="20"/>
        <v>0</v>
      </c>
      <c r="C332" s="170"/>
      <c r="D332" s="170"/>
      <c r="E332" s="170"/>
      <c r="F332" s="174"/>
      <c r="G332" s="172"/>
      <c r="H332" s="170"/>
      <c r="I332" s="170"/>
      <c r="J332" s="170"/>
      <c r="K332" s="173"/>
      <c r="L332" s="171">
        <f t="shared" si="25"/>
        <v>0</v>
      </c>
      <c r="M332" s="170"/>
      <c r="N332" s="174"/>
      <c r="O332" s="172"/>
      <c r="P332" s="170"/>
      <c r="Q332" s="170"/>
      <c r="R332" s="173"/>
      <c r="S332" s="172"/>
      <c r="T332" s="170"/>
      <c r="U332" s="173"/>
      <c r="V332" s="170"/>
      <c r="W332" s="170"/>
      <c r="X332" s="175"/>
      <c r="Y332" s="14">
        <f t="shared" si="22"/>
        <v>0</v>
      </c>
      <c r="Z332" s="69">
        <f t="shared" si="23"/>
        <v>0</v>
      </c>
      <c r="AA332" s="53">
        <f t="shared" si="24"/>
        <v>0</v>
      </c>
    </row>
    <row r="333" spans="1:27" ht="15" customHeight="1" x14ac:dyDescent="0.3">
      <c r="A333" s="68">
        <f t="shared" si="15"/>
        <v>323</v>
      </c>
      <c r="B333" s="69">
        <f t="shared" si="20"/>
        <v>0</v>
      </c>
      <c r="C333" s="170"/>
      <c r="D333" s="170"/>
      <c r="E333" s="170"/>
      <c r="F333" s="174"/>
      <c r="G333" s="172"/>
      <c r="H333" s="170"/>
      <c r="I333" s="170"/>
      <c r="J333" s="170"/>
      <c r="K333" s="173"/>
      <c r="L333" s="171">
        <f t="shared" si="25"/>
        <v>0</v>
      </c>
      <c r="M333" s="170"/>
      <c r="N333" s="174"/>
      <c r="O333" s="172"/>
      <c r="P333" s="170"/>
      <c r="Q333" s="170"/>
      <c r="R333" s="173"/>
      <c r="S333" s="172"/>
      <c r="T333" s="170"/>
      <c r="U333" s="173"/>
      <c r="V333" s="170"/>
      <c r="W333" s="170"/>
      <c r="X333" s="175"/>
      <c r="Y333" s="14">
        <f t="shared" si="22"/>
        <v>0</v>
      </c>
      <c r="Z333" s="69">
        <f t="shared" si="23"/>
        <v>0</v>
      </c>
      <c r="AA333" s="53">
        <f t="shared" si="24"/>
        <v>0</v>
      </c>
    </row>
    <row r="334" spans="1:27" ht="15" customHeight="1" x14ac:dyDescent="0.3">
      <c r="A334" s="68">
        <f t="shared" si="15"/>
        <v>324</v>
      </c>
      <c r="B334" s="69">
        <f t="shared" si="20"/>
        <v>0</v>
      </c>
      <c r="C334" s="170"/>
      <c r="D334" s="170"/>
      <c r="E334" s="170"/>
      <c r="F334" s="174"/>
      <c r="G334" s="172"/>
      <c r="H334" s="170"/>
      <c r="I334" s="170"/>
      <c r="J334" s="170"/>
      <c r="K334" s="173"/>
      <c r="L334" s="171">
        <f t="shared" si="25"/>
        <v>0</v>
      </c>
      <c r="M334" s="170"/>
      <c r="N334" s="174"/>
      <c r="O334" s="172"/>
      <c r="P334" s="170"/>
      <c r="Q334" s="170"/>
      <c r="R334" s="173"/>
      <c r="S334" s="172"/>
      <c r="T334" s="170"/>
      <c r="U334" s="173"/>
      <c r="V334" s="170"/>
      <c r="W334" s="170"/>
      <c r="X334" s="175"/>
      <c r="Y334" s="14">
        <f t="shared" si="22"/>
        <v>0</v>
      </c>
      <c r="Z334" s="69">
        <f t="shared" si="23"/>
        <v>0</v>
      </c>
      <c r="AA334" s="53">
        <f t="shared" si="24"/>
        <v>0</v>
      </c>
    </row>
    <row r="335" spans="1:27" ht="15" customHeight="1" x14ac:dyDescent="0.3">
      <c r="A335" s="68">
        <f t="shared" si="15"/>
        <v>325</v>
      </c>
      <c r="B335" s="69">
        <f t="shared" si="20"/>
        <v>0</v>
      </c>
      <c r="C335" s="170"/>
      <c r="D335" s="170"/>
      <c r="E335" s="170"/>
      <c r="F335" s="174"/>
      <c r="G335" s="172"/>
      <c r="H335" s="170"/>
      <c r="I335" s="170"/>
      <c r="J335" s="170"/>
      <c r="K335" s="173"/>
      <c r="L335" s="171">
        <f t="shared" si="25"/>
        <v>0</v>
      </c>
      <c r="M335" s="170"/>
      <c r="N335" s="174"/>
      <c r="O335" s="172"/>
      <c r="P335" s="170"/>
      <c r="Q335" s="170"/>
      <c r="R335" s="173"/>
      <c r="S335" s="172"/>
      <c r="T335" s="170"/>
      <c r="U335" s="173"/>
      <c r="V335" s="170"/>
      <c r="W335" s="170"/>
      <c r="X335" s="175"/>
      <c r="Y335" s="14">
        <f t="shared" si="22"/>
        <v>0</v>
      </c>
      <c r="Z335" s="69">
        <f t="shared" si="23"/>
        <v>0</v>
      </c>
      <c r="AA335" s="53">
        <f t="shared" si="24"/>
        <v>0</v>
      </c>
    </row>
    <row r="336" spans="1:27" ht="15" customHeight="1" x14ac:dyDescent="0.3">
      <c r="A336" s="68">
        <f t="shared" si="15"/>
        <v>326</v>
      </c>
      <c r="B336" s="69">
        <f t="shared" si="20"/>
        <v>0</v>
      </c>
      <c r="C336" s="170"/>
      <c r="D336" s="170"/>
      <c r="E336" s="170"/>
      <c r="F336" s="174"/>
      <c r="G336" s="172"/>
      <c r="H336" s="170"/>
      <c r="I336" s="170"/>
      <c r="J336" s="170"/>
      <c r="K336" s="173"/>
      <c r="L336" s="171">
        <f t="shared" si="25"/>
        <v>0</v>
      </c>
      <c r="M336" s="170"/>
      <c r="N336" s="174"/>
      <c r="O336" s="172"/>
      <c r="P336" s="170"/>
      <c r="Q336" s="170"/>
      <c r="R336" s="173"/>
      <c r="S336" s="172"/>
      <c r="T336" s="170"/>
      <c r="U336" s="173"/>
      <c r="V336" s="170"/>
      <c r="W336" s="170"/>
      <c r="X336" s="175"/>
      <c r="Y336" s="14">
        <f t="shared" si="22"/>
        <v>0</v>
      </c>
      <c r="Z336" s="69">
        <f t="shared" si="23"/>
        <v>0</v>
      </c>
      <c r="AA336" s="53">
        <f t="shared" si="24"/>
        <v>0</v>
      </c>
    </row>
    <row r="337" spans="1:27" ht="15" customHeight="1" x14ac:dyDescent="0.3">
      <c r="A337" s="68">
        <f t="shared" si="15"/>
        <v>327</v>
      </c>
      <c r="B337" s="69">
        <f t="shared" si="20"/>
        <v>0</v>
      </c>
      <c r="C337" s="170"/>
      <c r="D337" s="170"/>
      <c r="E337" s="170"/>
      <c r="F337" s="174"/>
      <c r="G337" s="172"/>
      <c r="H337" s="170"/>
      <c r="I337" s="170"/>
      <c r="J337" s="170"/>
      <c r="K337" s="173"/>
      <c r="L337" s="171">
        <f t="shared" si="25"/>
        <v>0</v>
      </c>
      <c r="M337" s="170"/>
      <c r="N337" s="174"/>
      <c r="O337" s="172"/>
      <c r="P337" s="170"/>
      <c r="Q337" s="170"/>
      <c r="R337" s="173"/>
      <c r="S337" s="172"/>
      <c r="T337" s="170"/>
      <c r="U337" s="173"/>
      <c r="V337" s="170"/>
      <c r="W337" s="170"/>
      <c r="X337" s="175"/>
      <c r="Y337" s="14">
        <f t="shared" si="22"/>
        <v>0</v>
      </c>
      <c r="Z337" s="69">
        <f t="shared" si="23"/>
        <v>0</v>
      </c>
      <c r="AA337" s="53">
        <f t="shared" si="24"/>
        <v>0</v>
      </c>
    </row>
    <row r="338" spans="1:27" ht="15" customHeight="1" x14ac:dyDescent="0.3">
      <c r="A338" s="68">
        <f t="shared" si="15"/>
        <v>328</v>
      </c>
      <c r="B338" s="69">
        <f t="shared" si="20"/>
        <v>0</v>
      </c>
      <c r="C338" s="170"/>
      <c r="D338" s="170"/>
      <c r="E338" s="170"/>
      <c r="F338" s="174"/>
      <c r="G338" s="172"/>
      <c r="H338" s="170"/>
      <c r="I338" s="170"/>
      <c r="J338" s="170"/>
      <c r="K338" s="173"/>
      <c r="L338" s="171">
        <f t="shared" si="25"/>
        <v>0</v>
      </c>
      <c r="M338" s="170"/>
      <c r="N338" s="174"/>
      <c r="O338" s="172"/>
      <c r="P338" s="170"/>
      <c r="Q338" s="170"/>
      <c r="R338" s="173"/>
      <c r="S338" s="172"/>
      <c r="T338" s="170"/>
      <c r="U338" s="173"/>
      <c r="V338" s="170"/>
      <c r="W338" s="170"/>
      <c r="X338" s="175"/>
      <c r="Y338" s="14">
        <f t="shared" si="22"/>
        <v>0</v>
      </c>
      <c r="Z338" s="69">
        <f t="shared" si="23"/>
        <v>0</v>
      </c>
      <c r="AA338" s="53">
        <f t="shared" si="24"/>
        <v>0</v>
      </c>
    </row>
    <row r="339" spans="1:27" ht="15" customHeight="1" x14ac:dyDescent="0.3">
      <c r="A339" s="68">
        <f t="shared" si="15"/>
        <v>329</v>
      </c>
      <c r="B339" s="69">
        <f t="shared" si="20"/>
        <v>0</v>
      </c>
      <c r="C339" s="170"/>
      <c r="D339" s="170"/>
      <c r="E339" s="170"/>
      <c r="F339" s="174"/>
      <c r="G339" s="172"/>
      <c r="H339" s="170"/>
      <c r="I339" s="170"/>
      <c r="J339" s="170"/>
      <c r="K339" s="173"/>
      <c r="L339" s="171">
        <f t="shared" si="25"/>
        <v>0</v>
      </c>
      <c r="M339" s="170"/>
      <c r="N339" s="174"/>
      <c r="O339" s="172"/>
      <c r="P339" s="170"/>
      <c r="Q339" s="170"/>
      <c r="R339" s="173"/>
      <c r="S339" s="172"/>
      <c r="T339" s="170"/>
      <c r="U339" s="173"/>
      <c r="V339" s="170"/>
      <c r="W339" s="170"/>
      <c r="X339" s="175"/>
      <c r="Y339" s="14">
        <f t="shared" si="22"/>
        <v>0</v>
      </c>
      <c r="Z339" s="69">
        <f t="shared" si="23"/>
        <v>0</v>
      </c>
      <c r="AA339" s="53">
        <f t="shared" si="24"/>
        <v>0</v>
      </c>
    </row>
    <row r="340" spans="1:27" ht="15" customHeight="1" x14ac:dyDescent="0.3">
      <c r="A340" s="68">
        <f t="shared" si="15"/>
        <v>330</v>
      </c>
      <c r="B340" s="69">
        <f t="shared" si="20"/>
        <v>0</v>
      </c>
      <c r="C340" s="170"/>
      <c r="D340" s="170"/>
      <c r="E340" s="170"/>
      <c r="F340" s="174"/>
      <c r="G340" s="172"/>
      <c r="H340" s="170"/>
      <c r="I340" s="170"/>
      <c r="J340" s="170"/>
      <c r="K340" s="173"/>
      <c r="L340" s="171">
        <f t="shared" si="25"/>
        <v>0</v>
      </c>
      <c r="M340" s="170"/>
      <c r="N340" s="174"/>
      <c r="O340" s="172"/>
      <c r="P340" s="170"/>
      <c r="Q340" s="170"/>
      <c r="R340" s="173"/>
      <c r="S340" s="172"/>
      <c r="T340" s="170"/>
      <c r="U340" s="173"/>
      <c r="V340" s="170"/>
      <c r="W340" s="170"/>
      <c r="X340" s="175"/>
      <c r="Y340" s="14">
        <f t="shared" si="22"/>
        <v>0</v>
      </c>
      <c r="Z340" s="69">
        <f t="shared" si="23"/>
        <v>0</v>
      </c>
      <c r="AA340" s="53">
        <f t="shared" si="24"/>
        <v>0</v>
      </c>
    </row>
    <row r="341" spans="1:27" ht="15" customHeight="1" x14ac:dyDescent="0.3">
      <c r="A341" s="68">
        <f t="shared" si="15"/>
        <v>331</v>
      </c>
      <c r="B341" s="69">
        <f t="shared" si="20"/>
        <v>0</v>
      </c>
      <c r="C341" s="170"/>
      <c r="D341" s="170"/>
      <c r="E341" s="170"/>
      <c r="F341" s="174"/>
      <c r="G341" s="172"/>
      <c r="H341" s="170"/>
      <c r="I341" s="170"/>
      <c r="J341" s="170"/>
      <c r="K341" s="173"/>
      <c r="L341" s="171">
        <f t="shared" si="25"/>
        <v>0</v>
      </c>
      <c r="M341" s="170"/>
      <c r="N341" s="174"/>
      <c r="O341" s="172"/>
      <c r="P341" s="170"/>
      <c r="Q341" s="170"/>
      <c r="R341" s="173"/>
      <c r="S341" s="172"/>
      <c r="T341" s="170"/>
      <c r="U341" s="173"/>
      <c r="V341" s="170"/>
      <c r="W341" s="170"/>
      <c r="X341" s="175"/>
      <c r="Y341" s="14">
        <f t="shared" si="22"/>
        <v>0</v>
      </c>
      <c r="Z341" s="69">
        <f t="shared" si="23"/>
        <v>0</v>
      </c>
      <c r="AA341" s="53">
        <f t="shared" si="24"/>
        <v>0</v>
      </c>
    </row>
    <row r="342" spans="1:27" ht="15" customHeight="1" x14ac:dyDescent="0.3">
      <c r="A342" s="68">
        <f t="shared" si="15"/>
        <v>332</v>
      </c>
      <c r="B342" s="69">
        <f t="shared" si="20"/>
        <v>0</v>
      </c>
      <c r="C342" s="170"/>
      <c r="D342" s="170"/>
      <c r="E342" s="170"/>
      <c r="F342" s="174"/>
      <c r="G342" s="172"/>
      <c r="H342" s="170"/>
      <c r="I342" s="170"/>
      <c r="J342" s="170"/>
      <c r="K342" s="173"/>
      <c r="L342" s="171">
        <f t="shared" si="25"/>
        <v>0</v>
      </c>
      <c r="M342" s="170"/>
      <c r="N342" s="174"/>
      <c r="O342" s="172"/>
      <c r="P342" s="170"/>
      <c r="Q342" s="170"/>
      <c r="R342" s="173"/>
      <c r="S342" s="172"/>
      <c r="T342" s="170"/>
      <c r="U342" s="173"/>
      <c r="V342" s="170"/>
      <c r="W342" s="170"/>
      <c r="X342" s="175"/>
      <c r="Y342" s="14">
        <f t="shared" si="22"/>
        <v>0</v>
      </c>
      <c r="Z342" s="69">
        <f t="shared" si="23"/>
        <v>0</v>
      </c>
      <c r="AA342" s="53">
        <f t="shared" si="24"/>
        <v>0</v>
      </c>
    </row>
    <row r="343" spans="1:27" ht="15" customHeight="1" x14ac:dyDescent="0.3">
      <c r="A343" s="68">
        <f t="shared" si="15"/>
        <v>333</v>
      </c>
      <c r="B343" s="69">
        <f t="shared" si="20"/>
        <v>0</v>
      </c>
      <c r="C343" s="170"/>
      <c r="D343" s="170"/>
      <c r="E343" s="170"/>
      <c r="F343" s="174"/>
      <c r="G343" s="172"/>
      <c r="H343" s="170"/>
      <c r="I343" s="170"/>
      <c r="J343" s="170"/>
      <c r="K343" s="173"/>
      <c r="L343" s="171">
        <f t="shared" si="25"/>
        <v>0</v>
      </c>
      <c r="M343" s="170"/>
      <c r="N343" s="174"/>
      <c r="O343" s="172"/>
      <c r="P343" s="170"/>
      <c r="Q343" s="170"/>
      <c r="R343" s="173"/>
      <c r="S343" s="172"/>
      <c r="T343" s="170"/>
      <c r="U343" s="173"/>
      <c r="V343" s="170"/>
      <c r="W343" s="170"/>
      <c r="X343" s="175"/>
      <c r="Y343" s="14">
        <f t="shared" si="22"/>
        <v>0</v>
      </c>
      <c r="Z343" s="69">
        <f t="shared" si="23"/>
        <v>0</v>
      </c>
      <c r="AA343" s="53">
        <f t="shared" si="24"/>
        <v>0</v>
      </c>
    </row>
    <row r="344" spans="1:27" ht="15" customHeight="1" x14ac:dyDescent="0.3">
      <c r="A344" s="68">
        <f t="shared" si="15"/>
        <v>334</v>
      </c>
      <c r="B344" s="69">
        <f t="shared" si="20"/>
        <v>0</v>
      </c>
      <c r="C344" s="170"/>
      <c r="D344" s="170"/>
      <c r="E344" s="170"/>
      <c r="F344" s="174"/>
      <c r="G344" s="172"/>
      <c r="H344" s="170"/>
      <c r="I344" s="170"/>
      <c r="J344" s="170"/>
      <c r="K344" s="173"/>
      <c r="L344" s="171">
        <f t="shared" si="25"/>
        <v>0</v>
      </c>
      <c r="M344" s="170"/>
      <c r="N344" s="174"/>
      <c r="O344" s="172"/>
      <c r="P344" s="170"/>
      <c r="Q344" s="170"/>
      <c r="R344" s="173"/>
      <c r="S344" s="172"/>
      <c r="T344" s="170"/>
      <c r="U344" s="173"/>
      <c r="V344" s="170"/>
      <c r="W344" s="170"/>
      <c r="X344" s="175"/>
      <c r="Y344" s="14">
        <f t="shared" si="22"/>
        <v>0</v>
      </c>
      <c r="Z344" s="69">
        <f t="shared" si="23"/>
        <v>0</v>
      </c>
      <c r="AA344" s="53">
        <f t="shared" si="24"/>
        <v>0</v>
      </c>
    </row>
    <row r="345" spans="1:27" ht="15" customHeight="1" x14ac:dyDescent="0.3">
      <c r="A345" s="68">
        <f t="shared" si="15"/>
        <v>335</v>
      </c>
      <c r="B345" s="69">
        <f t="shared" si="20"/>
        <v>0</v>
      </c>
      <c r="C345" s="170"/>
      <c r="D345" s="170"/>
      <c r="E345" s="170"/>
      <c r="F345" s="174"/>
      <c r="G345" s="172"/>
      <c r="H345" s="170"/>
      <c r="I345" s="170"/>
      <c r="J345" s="170"/>
      <c r="K345" s="173"/>
      <c r="L345" s="171">
        <f t="shared" si="25"/>
        <v>0</v>
      </c>
      <c r="M345" s="170"/>
      <c r="N345" s="174"/>
      <c r="O345" s="172"/>
      <c r="P345" s="170"/>
      <c r="Q345" s="170"/>
      <c r="R345" s="173"/>
      <c r="S345" s="172"/>
      <c r="T345" s="170"/>
      <c r="U345" s="173"/>
      <c r="V345" s="170"/>
      <c r="W345" s="170"/>
      <c r="X345" s="175"/>
      <c r="Y345" s="14">
        <f t="shared" si="22"/>
        <v>0</v>
      </c>
      <c r="Z345" s="69">
        <f t="shared" si="23"/>
        <v>0</v>
      </c>
      <c r="AA345" s="53">
        <f t="shared" si="24"/>
        <v>0</v>
      </c>
    </row>
    <row r="346" spans="1:27" ht="15" customHeight="1" x14ac:dyDescent="0.3">
      <c r="A346" s="68">
        <f t="shared" si="15"/>
        <v>336</v>
      </c>
      <c r="B346" s="69">
        <f t="shared" si="20"/>
        <v>0</v>
      </c>
      <c r="C346" s="170"/>
      <c r="D346" s="170"/>
      <c r="E346" s="170"/>
      <c r="F346" s="174"/>
      <c r="G346" s="172"/>
      <c r="H346" s="170"/>
      <c r="I346" s="170"/>
      <c r="J346" s="170"/>
      <c r="K346" s="173"/>
      <c r="L346" s="171">
        <f t="shared" si="25"/>
        <v>0</v>
      </c>
      <c r="M346" s="170"/>
      <c r="N346" s="174"/>
      <c r="O346" s="172"/>
      <c r="P346" s="170"/>
      <c r="Q346" s="170"/>
      <c r="R346" s="173"/>
      <c r="S346" s="172"/>
      <c r="T346" s="170"/>
      <c r="U346" s="173"/>
      <c r="V346" s="170"/>
      <c r="W346" s="170"/>
      <c r="X346" s="175"/>
      <c r="Y346" s="14">
        <f t="shared" si="22"/>
        <v>0</v>
      </c>
      <c r="Z346" s="69">
        <f t="shared" si="23"/>
        <v>0</v>
      </c>
      <c r="AA346" s="53">
        <f t="shared" si="24"/>
        <v>0</v>
      </c>
    </row>
    <row r="347" spans="1:27" ht="15" customHeight="1" x14ac:dyDescent="0.3">
      <c r="A347" s="68">
        <f t="shared" si="15"/>
        <v>337</v>
      </c>
      <c r="B347" s="69">
        <f t="shared" si="20"/>
        <v>0</v>
      </c>
      <c r="C347" s="170"/>
      <c r="D347" s="170"/>
      <c r="E347" s="170"/>
      <c r="F347" s="174"/>
      <c r="G347" s="172"/>
      <c r="H347" s="170"/>
      <c r="I347" s="170"/>
      <c r="J347" s="170"/>
      <c r="K347" s="173"/>
      <c r="L347" s="171">
        <f t="shared" si="25"/>
        <v>0</v>
      </c>
      <c r="M347" s="170"/>
      <c r="N347" s="174"/>
      <c r="O347" s="172"/>
      <c r="P347" s="170"/>
      <c r="Q347" s="170"/>
      <c r="R347" s="173"/>
      <c r="S347" s="172"/>
      <c r="T347" s="170"/>
      <c r="U347" s="173"/>
      <c r="V347" s="170"/>
      <c r="W347" s="170"/>
      <c r="X347" s="175"/>
      <c r="Y347" s="14">
        <f t="shared" si="22"/>
        <v>0</v>
      </c>
      <c r="Z347" s="69">
        <f t="shared" si="23"/>
        <v>0</v>
      </c>
      <c r="AA347" s="53">
        <f t="shared" si="24"/>
        <v>0</v>
      </c>
    </row>
    <row r="348" spans="1:27" ht="15" customHeight="1" x14ac:dyDescent="0.3">
      <c r="A348" s="68">
        <f t="shared" si="15"/>
        <v>338</v>
      </c>
      <c r="B348" s="69">
        <f t="shared" si="20"/>
        <v>0</v>
      </c>
      <c r="C348" s="170"/>
      <c r="D348" s="170"/>
      <c r="E348" s="170"/>
      <c r="F348" s="174"/>
      <c r="G348" s="172"/>
      <c r="H348" s="170"/>
      <c r="I348" s="170"/>
      <c r="J348" s="170"/>
      <c r="K348" s="173"/>
      <c r="L348" s="171">
        <f t="shared" si="25"/>
        <v>0</v>
      </c>
      <c r="M348" s="170"/>
      <c r="N348" s="174"/>
      <c r="O348" s="172"/>
      <c r="P348" s="170"/>
      <c r="Q348" s="170"/>
      <c r="R348" s="173"/>
      <c r="S348" s="172"/>
      <c r="T348" s="170"/>
      <c r="U348" s="173"/>
      <c r="V348" s="170"/>
      <c r="W348" s="170"/>
      <c r="X348" s="175"/>
      <c r="Y348" s="14">
        <f t="shared" si="22"/>
        <v>0</v>
      </c>
      <c r="Z348" s="69">
        <f t="shared" si="23"/>
        <v>0</v>
      </c>
      <c r="AA348" s="53">
        <f t="shared" si="24"/>
        <v>0</v>
      </c>
    </row>
    <row r="349" spans="1:27" ht="15" customHeight="1" x14ac:dyDescent="0.3">
      <c r="A349" s="68">
        <f t="shared" si="15"/>
        <v>339</v>
      </c>
      <c r="B349" s="69">
        <f t="shared" si="20"/>
        <v>0</v>
      </c>
      <c r="C349" s="170"/>
      <c r="D349" s="170"/>
      <c r="E349" s="170"/>
      <c r="F349" s="174"/>
      <c r="G349" s="172"/>
      <c r="H349" s="170"/>
      <c r="I349" s="170"/>
      <c r="J349" s="170"/>
      <c r="K349" s="173"/>
      <c r="L349" s="171">
        <f t="shared" si="25"/>
        <v>0</v>
      </c>
      <c r="M349" s="170"/>
      <c r="N349" s="174"/>
      <c r="O349" s="172"/>
      <c r="P349" s="170"/>
      <c r="Q349" s="170"/>
      <c r="R349" s="173"/>
      <c r="S349" s="172"/>
      <c r="T349" s="170"/>
      <c r="U349" s="173"/>
      <c r="V349" s="170"/>
      <c r="W349" s="170"/>
      <c r="X349" s="175"/>
      <c r="Y349" s="14">
        <f t="shared" si="22"/>
        <v>0</v>
      </c>
      <c r="Z349" s="69">
        <f t="shared" si="23"/>
        <v>0</v>
      </c>
      <c r="AA349" s="53">
        <f t="shared" si="24"/>
        <v>0</v>
      </c>
    </row>
    <row r="350" spans="1:27" ht="15" customHeight="1" x14ac:dyDescent="0.3">
      <c r="A350" s="68">
        <f t="shared" si="15"/>
        <v>340</v>
      </c>
      <c r="B350" s="69">
        <f t="shared" si="20"/>
        <v>0</v>
      </c>
      <c r="C350" s="170"/>
      <c r="D350" s="170"/>
      <c r="E350" s="170"/>
      <c r="F350" s="174"/>
      <c r="G350" s="172"/>
      <c r="H350" s="170"/>
      <c r="I350" s="170"/>
      <c r="J350" s="170"/>
      <c r="K350" s="173"/>
      <c r="L350" s="171">
        <f t="shared" si="25"/>
        <v>0</v>
      </c>
      <c r="M350" s="170"/>
      <c r="N350" s="174"/>
      <c r="O350" s="172"/>
      <c r="P350" s="170"/>
      <c r="Q350" s="170"/>
      <c r="R350" s="173"/>
      <c r="S350" s="172"/>
      <c r="T350" s="170"/>
      <c r="U350" s="173"/>
      <c r="V350" s="170"/>
      <c r="W350" s="170"/>
      <c r="X350" s="175"/>
      <c r="Y350" s="14">
        <f t="shared" si="22"/>
        <v>0</v>
      </c>
      <c r="Z350" s="69">
        <f t="shared" si="23"/>
        <v>0</v>
      </c>
      <c r="AA350" s="53">
        <f t="shared" si="24"/>
        <v>0</v>
      </c>
    </row>
    <row r="351" spans="1:27" ht="15" customHeight="1" x14ac:dyDescent="0.3">
      <c r="A351" s="68">
        <f t="shared" si="15"/>
        <v>341</v>
      </c>
      <c r="B351" s="69">
        <f t="shared" si="20"/>
        <v>0</v>
      </c>
      <c r="C351" s="170"/>
      <c r="D351" s="170"/>
      <c r="E351" s="170"/>
      <c r="F351" s="174"/>
      <c r="G351" s="172"/>
      <c r="H351" s="170"/>
      <c r="I351" s="170"/>
      <c r="J351" s="170"/>
      <c r="K351" s="173"/>
      <c r="L351" s="171">
        <f t="shared" si="25"/>
        <v>0</v>
      </c>
      <c r="M351" s="170"/>
      <c r="N351" s="174"/>
      <c r="O351" s="172"/>
      <c r="P351" s="170"/>
      <c r="Q351" s="170"/>
      <c r="R351" s="173"/>
      <c r="S351" s="172"/>
      <c r="T351" s="170"/>
      <c r="U351" s="173"/>
      <c r="V351" s="170"/>
      <c r="W351" s="170"/>
      <c r="X351" s="175"/>
      <c r="Y351" s="14">
        <f t="shared" si="22"/>
        <v>0</v>
      </c>
      <c r="Z351" s="69">
        <f t="shared" si="23"/>
        <v>0</v>
      </c>
      <c r="AA351" s="53">
        <f t="shared" si="24"/>
        <v>0</v>
      </c>
    </row>
    <row r="352" spans="1:27" ht="15" customHeight="1" x14ac:dyDescent="0.3">
      <c r="A352" s="68">
        <f t="shared" si="15"/>
        <v>342</v>
      </c>
      <c r="B352" s="69">
        <f t="shared" si="20"/>
        <v>0</v>
      </c>
      <c r="C352" s="170"/>
      <c r="D352" s="170"/>
      <c r="E352" s="170"/>
      <c r="F352" s="174"/>
      <c r="G352" s="172"/>
      <c r="H352" s="170"/>
      <c r="I352" s="170"/>
      <c r="J352" s="170"/>
      <c r="K352" s="173"/>
      <c r="L352" s="171">
        <f t="shared" si="25"/>
        <v>0</v>
      </c>
      <c r="M352" s="170"/>
      <c r="N352" s="174"/>
      <c r="O352" s="172"/>
      <c r="P352" s="170"/>
      <c r="Q352" s="170"/>
      <c r="R352" s="173"/>
      <c r="S352" s="172"/>
      <c r="T352" s="170"/>
      <c r="U352" s="173"/>
      <c r="V352" s="170"/>
      <c r="W352" s="170"/>
      <c r="X352" s="175"/>
      <c r="Y352" s="14">
        <f t="shared" si="22"/>
        <v>0</v>
      </c>
      <c r="Z352" s="69">
        <f t="shared" si="23"/>
        <v>0</v>
      </c>
      <c r="AA352" s="53">
        <f t="shared" si="24"/>
        <v>0</v>
      </c>
    </row>
    <row r="353" spans="1:27" ht="15" customHeight="1" x14ac:dyDescent="0.3">
      <c r="A353" s="68">
        <f t="shared" si="15"/>
        <v>343</v>
      </c>
      <c r="B353" s="69">
        <f t="shared" si="20"/>
        <v>0</v>
      </c>
      <c r="C353" s="170"/>
      <c r="D353" s="170"/>
      <c r="E353" s="170"/>
      <c r="F353" s="174"/>
      <c r="G353" s="172"/>
      <c r="H353" s="170"/>
      <c r="I353" s="170"/>
      <c r="J353" s="170"/>
      <c r="K353" s="173"/>
      <c r="L353" s="171">
        <f t="shared" si="25"/>
        <v>0</v>
      </c>
      <c r="M353" s="170"/>
      <c r="N353" s="174"/>
      <c r="O353" s="172"/>
      <c r="P353" s="170"/>
      <c r="Q353" s="170"/>
      <c r="R353" s="173"/>
      <c r="S353" s="172"/>
      <c r="T353" s="170"/>
      <c r="U353" s="173"/>
      <c r="V353" s="170"/>
      <c r="W353" s="170"/>
      <c r="X353" s="175"/>
      <c r="Y353" s="14">
        <f t="shared" si="22"/>
        <v>0</v>
      </c>
      <c r="Z353" s="69">
        <f t="shared" si="23"/>
        <v>0</v>
      </c>
      <c r="AA353" s="53">
        <f t="shared" si="24"/>
        <v>0</v>
      </c>
    </row>
    <row r="354" spans="1:27" ht="15" customHeight="1" x14ac:dyDescent="0.3">
      <c r="A354" s="68">
        <f t="shared" si="15"/>
        <v>344</v>
      </c>
      <c r="B354" s="69">
        <f t="shared" si="20"/>
        <v>0</v>
      </c>
      <c r="C354" s="170"/>
      <c r="D354" s="170"/>
      <c r="E354" s="170"/>
      <c r="F354" s="174"/>
      <c r="G354" s="172"/>
      <c r="H354" s="170"/>
      <c r="I354" s="170"/>
      <c r="J354" s="170"/>
      <c r="K354" s="173"/>
      <c r="L354" s="171">
        <f t="shared" si="25"/>
        <v>0</v>
      </c>
      <c r="M354" s="170"/>
      <c r="N354" s="174"/>
      <c r="O354" s="172"/>
      <c r="P354" s="170"/>
      <c r="Q354" s="170"/>
      <c r="R354" s="173"/>
      <c r="S354" s="172"/>
      <c r="T354" s="170"/>
      <c r="U354" s="173"/>
      <c r="V354" s="170"/>
      <c r="W354" s="170"/>
      <c r="X354" s="175"/>
      <c r="Y354" s="14">
        <f t="shared" si="22"/>
        <v>0</v>
      </c>
      <c r="Z354" s="69">
        <f t="shared" si="23"/>
        <v>0</v>
      </c>
      <c r="AA354" s="53">
        <f t="shared" si="24"/>
        <v>0</v>
      </c>
    </row>
    <row r="355" spans="1:27" ht="15" customHeight="1" x14ac:dyDescent="0.3">
      <c r="A355" s="68">
        <f t="shared" si="15"/>
        <v>345</v>
      </c>
      <c r="B355" s="69">
        <f t="shared" si="20"/>
        <v>0</v>
      </c>
      <c r="C355" s="170"/>
      <c r="D355" s="170"/>
      <c r="E355" s="170"/>
      <c r="F355" s="174"/>
      <c r="G355" s="172"/>
      <c r="H355" s="170"/>
      <c r="I355" s="170"/>
      <c r="J355" s="170"/>
      <c r="K355" s="173"/>
      <c r="L355" s="171">
        <f t="shared" si="25"/>
        <v>0</v>
      </c>
      <c r="M355" s="170"/>
      <c r="N355" s="174"/>
      <c r="O355" s="172"/>
      <c r="P355" s="170"/>
      <c r="Q355" s="170"/>
      <c r="R355" s="173"/>
      <c r="S355" s="172"/>
      <c r="T355" s="170"/>
      <c r="U355" s="173"/>
      <c r="V355" s="170"/>
      <c r="W355" s="170"/>
      <c r="X355" s="175"/>
      <c r="Y355" s="14">
        <f t="shared" si="22"/>
        <v>0</v>
      </c>
      <c r="Z355" s="69">
        <f t="shared" si="23"/>
        <v>0</v>
      </c>
      <c r="AA355" s="53">
        <f t="shared" si="24"/>
        <v>0</v>
      </c>
    </row>
    <row r="356" spans="1:27" ht="15" customHeight="1" x14ac:dyDescent="0.3">
      <c r="A356" s="68">
        <f t="shared" si="15"/>
        <v>346</v>
      </c>
      <c r="B356" s="69">
        <f t="shared" si="20"/>
        <v>0</v>
      </c>
      <c r="C356" s="170"/>
      <c r="D356" s="170"/>
      <c r="E356" s="170"/>
      <c r="F356" s="174"/>
      <c r="G356" s="172"/>
      <c r="H356" s="170"/>
      <c r="I356" s="170"/>
      <c r="J356" s="170"/>
      <c r="K356" s="173"/>
      <c r="L356" s="171">
        <f t="shared" si="25"/>
        <v>0</v>
      </c>
      <c r="M356" s="170"/>
      <c r="N356" s="174"/>
      <c r="O356" s="172"/>
      <c r="P356" s="170"/>
      <c r="Q356" s="170"/>
      <c r="R356" s="173"/>
      <c r="S356" s="172"/>
      <c r="T356" s="170"/>
      <c r="U356" s="173"/>
      <c r="V356" s="170"/>
      <c r="W356" s="170"/>
      <c r="X356" s="175"/>
      <c r="Y356" s="14">
        <f t="shared" si="22"/>
        <v>0</v>
      </c>
      <c r="Z356" s="69">
        <f t="shared" si="23"/>
        <v>0</v>
      </c>
      <c r="AA356" s="53">
        <f t="shared" si="24"/>
        <v>0</v>
      </c>
    </row>
    <row r="357" spans="1:27" ht="15" customHeight="1" x14ac:dyDescent="0.3">
      <c r="A357" s="68">
        <f t="shared" si="15"/>
        <v>347</v>
      </c>
      <c r="B357" s="69">
        <f t="shared" si="20"/>
        <v>0</v>
      </c>
      <c r="C357" s="170"/>
      <c r="D357" s="170"/>
      <c r="E357" s="170"/>
      <c r="F357" s="174"/>
      <c r="G357" s="172"/>
      <c r="H357" s="170"/>
      <c r="I357" s="170"/>
      <c r="J357" s="170"/>
      <c r="K357" s="173"/>
      <c r="L357" s="171">
        <f t="shared" ref="L357:L374" si="26">E357-F357</f>
        <v>0</v>
      </c>
      <c r="M357" s="170"/>
      <c r="N357" s="174"/>
      <c r="O357" s="172"/>
      <c r="P357" s="170"/>
      <c r="Q357" s="170"/>
      <c r="R357" s="173"/>
      <c r="S357" s="172"/>
      <c r="T357" s="170"/>
      <c r="U357" s="173"/>
      <c r="V357" s="170"/>
      <c r="W357" s="170"/>
      <c r="X357" s="175"/>
      <c r="Y357" s="14">
        <f t="shared" si="22"/>
        <v>0</v>
      </c>
      <c r="Z357" s="69">
        <f t="shared" si="23"/>
        <v>0</v>
      </c>
      <c r="AA357" s="53">
        <f t="shared" si="24"/>
        <v>0</v>
      </c>
    </row>
    <row r="358" spans="1:27" ht="15" customHeight="1" x14ac:dyDescent="0.3">
      <c r="A358" s="68">
        <f t="shared" si="15"/>
        <v>348</v>
      </c>
      <c r="B358" s="69">
        <f t="shared" si="20"/>
        <v>0</v>
      </c>
      <c r="C358" s="170"/>
      <c r="D358" s="170"/>
      <c r="E358" s="170"/>
      <c r="F358" s="174"/>
      <c r="G358" s="172"/>
      <c r="H358" s="170"/>
      <c r="I358" s="170"/>
      <c r="J358" s="170"/>
      <c r="K358" s="173"/>
      <c r="L358" s="171">
        <f t="shared" si="26"/>
        <v>0</v>
      </c>
      <c r="M358" s="170"/>
      <c r="N358" s="174"/>
      <c r="O358" s="172"/>
      <c r="P358" s="170"/>
      <c r="Q358" s="170"/>
      <c r="R358" s="173"/>
      <c r="S358" s="172"/>
      <c r="T358" s="170"/>
      <c r="U358" s="173"/>
      <c r="V358" s="170"/>
      <c r="W358" s="170"/>
      <c r="X358" s="175"/>
      <c r="Y358" s="14">
        <f t="shared" si="22"/>
        <v>0</v>
      </c>
      <c r="Z358" s="69">
        <f t="shared" si="23"/>
        <v>0</v>
      </c>
      <c r="AA358" s="53">
        <f t="shared" si="24"/>
        <v>0</v>
      </c>
    </row>
    <row r="359" spans="1:27" ht="15" customHeight="1" x14ac:dyDescent="0.3">
      <c r="A359" s="68">
        <f t="shared" si="15"/>
        <v>349</v>
      </c>
      <c r="B359" s="69">
        <f t="shared" si="20"/>
        <v>0</v>
      </c>
      <c r="C359" s="170"/>
      <c r="D359" s="170"/>
      <c r="E359" s="170"/>
      <c r="F359" s="174"/>
      <c r="G359" s="172"/>
      <c r="H359" s="170"/>
      <c r="I359" s="170"/>
      <c r="J359" s="170"/>
      <c r="K359" s="173"/>
      <c r="L359" s="171">
        <f t="shared" si="26"/>
        <v>0</v>
      </c>
      <c r="M359" s="170"/>
      <c r="N359" s="174"/>
      <c r="O359" s="172"/>
      <c r="P359" s="170"/>
      <c r="Q359" s="170"/>
      <c r="R359" s="173"/>
      <c r="S359" s="172"/>
      <c r="T359" s="170"/>
      <c r="U359" s="173"/>
      <c r="V359" s="170"/>
      <c r="W359" s="170"/>
      <c r="X359" s="175"/>
      <c r="Y359" s="14">
        <f t="shared" si="22"/>
        <v>0</v>
      </c>
      <c r="Z359" s="69">
        <f t="shared" si="23"/>
        <v>0</v>
      </c>
      <c r="AA359" s="53">
        <f t="shared" si="24"/>
        <v>0</v>
      </c>
    </row>
    <row r="360" spans="1:27" ht="15" customHeight="1" x14ac:dyDescent="0.3">
      <c r="A360" s="68">
        <f t="shared" si="15"/>
        <v>350</v>
      </c>
      <c r="B360" s="69">
        <f t="shared" si="20"/>
        <v>0</v>
      </c>
      <c r="C360" s="170"/>
      <c r="D360" s="170"/>
      <c r="E360" s="170"/>
      <c r="F360" s="174"/>
      <c r="G360" s="172"/>
      <c r="H360" s="170"/>
      <c r="I360" s="170"/>
      <c r="J360" s="170"/>
      <c r="K360" s="173"/>
      <c r="L360" s="171">
        <f t="shared" si="26"/>
        <v>0</v>
      </c>
      <c r="M360" s="170"/>
      <c r="N360" s="174"/>
      <c r="O360" s="172"/>
      <c r="P360" s="170"/>
      <c r="Q360" s="170"/>
      <c r="R360" s="173"/>
      <c r="S360" s="172"/>
      <c r="T360" s="170"/>
      <c r="U360" s="173"/>
      <c r="V360" s="170"/>
      <c r="W360" s="170"/>
      <c r="X360" s="175"/>
      <c r="Y360" s="14">
        <f t="shared" si="22"/>
        <v>0</v>
      </c>
      <c r="Z360" s="69">
        <f t="shared" si="23"/>
        <v>0</v>
      </c>
      <c r="AA360" s="53">
        <f t="shared" si="24"/>
        <v>0</v>
      </c>
    </row>
    <row r="361" spans="1:27" ht="15" customHeight="1" x14ac:dyDescent="0.3">
      <c r="A361" s="68">
        <f t="shared" si="15"/>
        <v>351</v>
      </c>
      <c r="B361" s="69">
        <f t="shared" si="20"/>
        <v>0</v>
      </c>
      <c r="C361" s="170"/>
      <c r="D361" s="170"/>
      <c r="E361" s="170"/>
      <c r="F361" s="174"/>
      <c r="G361" s="172"/>
      <c r="H361" s="170"/>
      <c r="I361" s="170"/>
      <c r="J361" s="170"/>
      <c r="K361" s="173"/>
      <c r="L361" s="171">
        <f t="shared" si="26"/>
        <v>0</v>
      </c>
      <c r="M361" s="170"/>
      <c r="N361" s="174"/>
      <c r="O361" s="172"/>
      <c r="P361" s="170"/>
      <c r="Q361" s="170"/>
      <c r="R361" s="173"/>
      <c r="S361" s="172"/>
      <c r="T361" s="170"/>
      <c r="U361" s="173"/>
      <c r="V361" s="170"/>
      <c r="W361" s="170"/>
      <c r="X361" s="175"/>
      <c r="Y361" s="14">
        <f t="shared" si="22"/>
        <v>0</v>
      </c>
      <c r="Z361" s="69">
        <f t="shared" si="23"/>
        <v>0</v>
      </c>
      <c r="AA361" s="53">
        <f t="shared" si="24"/>
        <v>0</v>
      </c>
    </row>
    <row r="362" spans="1:27" ht="15" customHeight="1" x14ac:dyDescent="0.3">
      <c r="A362" s="68">
        <f t="shared" si="15"/>
        <v>352</v>
      </c>
      <c r="B362" s="69">
        <f t="shared" si="20"/>
        <v>0</v>
      </c>
      <c r="C362" s="170"/>
      <c r="D362" s="170"/>
      <c r="E362" s="170"/>
      <c r="F362" s="174"/>
      <c r="G362" s="172"/>
      <c r="H362" s="170"/>
      <c r="I362" s="170"/>
      <c r="J362" s="170"/>
      <c r="K362" s="173"/>
      <c r="L362" s="171">
        <f t="shared" si="26"/>
        <v>0</v>
      </c>
      <c r="M362" s="170"/>
      <c r="N362" s="174"/>
      <c r="O362" s="172"/>
      <c r="P362" s="170"/>
      <c r="Q362" s="170"/>
      <c r="R362" s="173"/>
      <c r="S362" s="172"/>
      <c r="T362" s="170"/>
      <c r="U362" s="173"/>
      <c r="V362" s="170"/>
      <c r="W362" s="170"/>
      <c r="X362" s="175"/>
      <c r="Y362" s="14">
        <f t="shared" si="22"/>
        <v>0</v>
      </c>
      <c r="Z362" s="69">
        <f t="shared" si="23"/>
        <v>0</v>
      </c>
      <c r="AA362" s="53">
        <f t="shared" si="24"/>
        <v>0</v>
      </c>
    </row>
    <row r="363" spans="1:27" ht="15" customHeight="1" x14ac:dyDescent="0.3">
      <c r="A363" s="68">
        <f t="shared" si="15"/>
        <v>353</v>
      </c>
      <c r="B363" s="69">
        <f t="shared" si="20"/>
        <v>0</v>
      </c>
      <c r="C363" s="170"/>
      <c r="D363" s="170"/>
      <c r="E363" s="170"/>
      <c r="F363" s="174"/>
      <c r="G363" s="172"/>
      <c r="H363" s="170"/>
      <c r="I363" s="170"/>
      <c r="J363" s="170"/>
      <c r="K363" s="173"/>
      <c r="L363" s="171">
        <f t="shared" si="26"/>
        <v>0</v>
      </c>
      <c r="M363" s="170"/>
      <c r="N363" s="174"/>
      <c r="O363" s="172"/>
      <c r="P363" s="170"/>
      <c r="Q363" s="170"/>
      <c r="R363" s="173"/>
      <c r="S363" s="172"/>
      <c r="T363" s="170"/>
      <c r="U363" s="173"/>
      <c r="V363" s="170"/>
      <c r="W363" s="170"/>
      <c r="X363" s="175"/>
      <c r="Y363" s="14">
        <f t="shared" si="22"/>
        <v>0</v>
      </c>
      <c r="Z363" s="69">
        <f t="shared" si="23"/>
        <v>0</v>
      </c>
      <c r="AA363" s="53">
        <f t="shared" si="24"/>
        <v>0</v>
      </c>
    </row>
    <row r="364" spans="1:27" ht="15" customHeight="1" x14ac:dyDescent="0.3">
      <c r="A364" s="68">
        <f t="shared" si="15"/>
        <v>354</v>
      </c>
      <c r="B364" s="69">
        <f t="shared" si="20"/>
        <v>0</v>
      </c>
      <c r="C364" s="170"/>
      <c r="D364" s="170"/>
      <c r="E364" s="170"/>
      <c r="F364" s="174"/>
      <c r="G364" s="172"/>
      <c r="H364" s="170"/>
      <c r="I364" s="170"/>
      <c r="J364" s="170"/>
      <c r="K364" s="173"/>
      <c r="L364" s="171">
        <f t="shared" si="26"/>
        <v>0</v>
      </c>
      <c r="M364" s="170"/>
      <c r="N364" s="174"/>
      <c r="O364" s="172"/>
      <c r="P364" s="170"/>
      <c r="Q364" s="170"/>
      <c r="R364" s="173"/>
      <c r="S364" s="172"/>
      <c r="T364" s="170"/>
      <c r="U364" s="173"/>
      <c r="V364" s="170"/>
      <c r="W364" s="170"/>
      <c r="X364" s="175"/>
      <c r="Y364" s="14">
        <f t="shared" si="22"/>
        <v>0</v>
      </c>
      <c r="Z364" s="69">
        <f t="shared" si="23"/>
        <v>0</v>
      </c>
      <c r="AA364" s="53">
        <f t="shared" si="24"/>
        <v>0</v>
      </c>
    </row>
    <row r="365" spans="1:27" ht="15" customHeight="1" x14ac:dyDescent="0.3">
      <c r="A365" s="68">
        <f t="shared" si="15"/>
        <v>355</v>
      </c>
      <c r="B365" s="69">
        <f t="shared" si="20"/>
        <v>0</v>
      </c>
      <c r="C365" s="170"/>
      <c r="D365" s="170"/>
      <c r="E365" s="170"/>
      <c r="F365" s="174"/>
      <c r="G365" s="172"/>
      <c r="H365" s="170"/>
      <c r="I365" s="170"/>
      <c r="J365" s="170"/>
      <c r="K365" s="173"/>
      <c r="L365" s="171">
        <f t="shared" si="26"/>
        <v>0</v>
      </c>
      <c r="M365" s="170"/>
      <c r="N365" s="174"/>
      <c r="O365" s="172"/>
      <c r="P365" s="170"/>
      <c r="Q365" s="170"/>
      <c r="R365" s="173"/>
      <c r="S365" s="172"/>
      <c r="T365" s="170"/>
      <c r="U365" s="173"/>
      <c r="V365" s="170"/>
      <c r="W365" s="170"/>
      <c r="X365" s="175"/>
      <c r="Y365" s="14">
        <f t="shared" si="22"/>
        <v>0</v>
      </c>
      <c r="Z365" s="69">
        <f t="shared" si="23"/>
        <v>0</v>
      </c>
      <c r="AA365" s="53">
        <f t="shared" si="24"/>
        <v>0</v>
      </c>
    </row>
    <row r="366" spans="1:27" ht="15" customHeight="1" x14ac:dyDescent="0.3">
      <c r="A366" s="68">
        <f t="shared" si="15"/>
        <v>356</v>
      </c>
      <c r="B366" s="69">
        <f t="shared" si="20"/>
        <v>0</v>
      </c>
      <c r="C366" s="170"/>
      <c r="D366" s="170"/>
      <c r="E366" s="170"/>
      <c r="F366" s="174"/>
      <c r="G366" s="172"/>
      <c r="H366" s="170"/>
      <c r="I366" s="170"/>
      <c r="J366" s="170"/>
      <c r="K366" s="173"/>
      <c r="L366" s="171">
        <f t="shared" si="26"/>
        <v>0</v>
      </c>
      <c r="M366" s="170"/>
      <c r="N366" s="174"/>
      <c r="O366" s="172"/>
      <c r="P366" s="170"/>
      <c r="Q366" s="170"/>
      <c r="R366" s="173"/>
      <c r="S366" s="172"/>
      <c r="T366" s="170"/>
      <c r="U366" s="173"/>
      <c r="V366" s="170"/>
      <c r="W366" s="170"/>
      <c r="X366" s="175"/>
      <c r="Y366" s="14">
        <f t="shared" si="22"/>
        <v>0</v>
      </c>
      <c r="Z366" s="69">
        <f t="shared" si="23"/>
        <v>0</v>
      </c>
      <c r="AA366" s="53">
        <f t="shared" si="24"/>
        <v>0</v>
      </c>
    </row>
    <row r="367" spans="1:27" ht="15" customHeight="1" x14ac:dyDescent="0.3">
      <c r="A367" s="68">
        <f t="shared" si="15"/>
        <v>357</v>
      </c>
      <c r="B367" s="69">
        <f t="shared" si="20"/>
        <v>0</v>
      </c>
      <c r="C367" s="170"/>
      <c r="D367" s="170"/>
      <c r="E367" s="170"/>
      <c r="F367" s="174"/>
      <c r="G367" s="172"/>
      <c r="H367" s="170"/>
      <c r="I367" s="170"/>
      <c r="J367" s="170"/>
      <c r="K367" s="173"/>
      <c r="L367" s="171">
        <f t="shared" si="26"/>
        <v>0</v>
      </c>
      <c r="M367" s="170"/>
      <c r="N367" s="174"/>
      <c r="O367" s="172"/>
      <c r="P367" s="170"/>
      <c r="Q367" s="170"/>
      <c r="R367" s="173"/>
      <c r="S367" s="172"/>
      <c r="T367" s="170"/>
      <c r="U367" s="173"/>
      <c r="V367" s="170"/>
      <c r="W367" s="170"/>
      <c r="X367" s="175"/>
      <c r="Y367" s="14">
        <f t="shared" si="22"/>
        <v>0</v>
      </c>
      <c r="Z367" s="69">
        <f t="shared" si="23"/>
        <v>0</v>
      </c>
      <c r="AA367" s="53">
        <f t="shared" si="24"/>
        <v>0</v>
      </c>
    </row>
    <row r="368" spans="1:27" ht="15" customHeight="1" x14ac:dyDescent="0.3">
      <c r="A368" s="68">
        <f t="shared" si="15"/>
        <v>358</v>
      </c>
      <c r="B368" s="69">
        <f t="shared" si="20"/>
        <v>0</v>
      </c>
      <c r="C368" s="170"/>
      <c r="D368" s="170"/>
      <c r="E368" s="170"/>
      <c r="F368" s="174"/>
      <c r="G368" s="172"/>
      <c r="H368" s="170"/>
      <c r="I368" s="170"/>
      <c r="J368" s="170"/>
      <c r="K368" s="173"/>
      <c r="L368" s="171">
        <f t="shared" si="26"/>
        <v>0</v>
      </c>
      <c r="M368" s="170"/>
      <c r="N368" s="174"/>
      <c r="O368" s="172"/>
      <c r="P368" s="170"/>
      <c r="Q368" s="170"/>
      <c r="R368" s="173"/>
      <c r="S368" s="172"/>
      <c r="T368" s="170"/>
      <c r="U368" s="173"/>
      <c r="V368" s="170"/>
      <c r="W368" s="170"/>
      <c r="X368" s="175"/>
      <c r="Y368" s="14">
        <f t="shared" si="22"/>
        <v>0</v>
      </c>
      <c r="Z368" s="69">
        <f t="shared" si="23"/>
        <v>0</v>
      </c>
      <c r="AA368" s="53">
        <f t="shared" si="24"/>
        <v>0</v>
      </c>
    </row>
    <row r="369" spans="1:27" ht="15" customHeight="1" x14ac:dyDescent="0.3">
      <c r="A369" s="68">
        <f t="shared" si="15"/>
        <v>359</v>
      </c>
      <c r="B369" s="69">
        <f t="shared" si="20"/>
        <v>0</v>
      </c>
      <c r="C369" s="170"/>
      <c r="D369" s="170"/>
      <c r="E369" s="170"/>
      <c r="F369" s="174"/>
      <c r="G369" s="172"/>
      <c r="H369" s="170"/>
      <c r="I369" s="170"/>
      <c r="J369" s="170"/>
      <c r="K369" s="173"/>
      <c r="L369" s="171">
        <f t="shared" si="26"/>
        <v>0</v>
      </c>
      <c r="M369" s="170"/>
      <c r="N369" s="174"/>
      <c r="O369" s="172"/>
      <c r="P369" s="170"/>
      <c r="Q369" s="170"/>
      <c r="R369" s="173"/>
      <c r="S369" s="172"/>
      <c r="T369" s="170"/>
      <c r="U369" s="173"/>
      <c r="V369" s="170"/>
      <c r="W369" s="170"/>
      <c r="X369" s="175"/>
      <c r="Y369" s="14">
        <f t="shared" si="22"/>
        <v>0</v>
      </c>
      <c r="Z369" s="69">
        <f t="shared" si="23"/>
        <v>0</v>
      </c>
      <c r="AA369" s="53">
        <f t="shared" si="24"/>
        <v>0</v>
      </c>
    </row>
    <row r="370" spans="1:27" ht="15" customHeight="1" x14ac:dyDescent="0.3">
      <c r="A370" s="68">
        <f t="shared" si="15"/>
        <v>360</v>
      </c>
      <c r="B370" s="69">
        <f t="shared" si="20"/>
        <v>0</v>
      </c>
      <c r="C370" s="170"/>
      <c r="D370" s="170"/>
      <c r="E370" s="170"/>
      <c r="F370" s="174"/>
      <c r="G370" s="172"/>
      <c r="H370" s="170"/>
      <c r="I370" s="170"/>
      <c r="J370" s="170"/>
      <c r="K370" s="173"/>
      <c r="L370" s="171">
        <f t="shared" si="26"/>
        <v>0</v>
      </c>
      <c r="M370" s="170"/>
      <c r="N370" s="174"/>
      <c r="O370" s="172"/>
      <c r="P370" s="170"/>
      <c r="Q370" s="170"/>
      <c r="R370" s="173"/>
      <c r="S370" s="172"/>
      <c r="T370" s="170"/>
      <c r="U370" s="173"/>
      <c r="V370" s="170"/>
      <c r="W370" s="170"/>
      <c r="X370" s="175"/>
      <c r="Y370" s="14">
        <f t="shared" si="22"/>
        <v>0</v>
      </c>
      <c r="Z370" s="69">
        <f t="shared" si="23"/>
        <v>0</v>
      </c>
      <c r="AA370" s="53">
        <f t="shared" si="24"/>
        <v>0</v>
      </c>
    </row>
    <row r="371" spans="1:27" ht="15" customHeight="1" x14ac:dyDescent="0.3">
      <c r="A371" s="68">
        <f t="shared" si="15"/>
        <v>361</v>
      </c>
      <c r="B371" s="69">
        <f t="shared" si="20"/>
        <v>0</v>
      </c>
      <c r="C371" s="170"/>
      <c r="D371" s="170"/>
      <c r="E371" s="170"/>
      <c r="F371" s="174"/>
      <c r="G371" s="172"/>
      <c r="H371" s="170"/>
      <c r="I371" s="170"/>
      <c r="J371" s="170"/>
      <c r="K371" s="173"/>
      <c r="L371" s="171">
        <f t="shared" si="26"/>
        <v>0</v>
      </c>
      <c r="M371" s="170"/>
      <c r="N371" s="174"/>
      <c r="O371" s="172"/>
      <c r="P371" s="170"/>
      <c r="Q371" s="170"/>
      <c r="R371" s="173"/>
      <c r="S371" s="172"/>
      <c r="T371" s="170"/>
      <c r="U371" s="173"/>
      <c r="V371" s="170"/>
      <c r="W371" s="170"/>
      <c r="X371" s="175"/>
      <c r="Y371" s="14">
        <f t="shared" si="22"/>
        <v>0</v>
      </c>
      <c r="Z371" s="69">
        <f t="shared" si="23"/>
        <v>0</v>
      </c>
      <c r="AA371" s="53">
        <f t="shared" si="24"/>
        <v>0</v>
      </c>
    </row>
    <row r="372" spans="1:27" ht="15" customHeight="1" x14ac:dyDescent="0.3">
      <c r="A372" s="68">
        <f t="shared" si="15"/>
        <v>362</v>
      </c>
      <c r="B372" s="69">
        <f t="shared" si="20"/>
        <v>0</v>
      </c>
      <c r="C372" s="170"/>
      <c r="D372" s="170"/>
      <c r="E372" s="170"/>
      <c r="F372" s="174"/>
      <c r="G372" s="172"/>
      <c r="H372" s="170"/>
      <c r="I372" s="170"/>
      <c r="J372" s="170"/>
      <c r="K372" s="173"/>
      <c r="L372" s="171">
        <f t="shared" si="26"/>
        <v>0</v>
      </c>
      <c r="M372" s="170"/>
      <c r="N372" s="174"/>
      <c r="O372" s="172"/>
      <c r="P372" s="170"/>
      <c r="Q372" s="170"/>
      <c r="R372" s="173"/>
      <c r="S372" s="172"/>
      <c r="T372" s="170"/>
      <c r="U372" s="173"/>
      <c r="V372" s="170"/>
      <c r="W372" s="170"/>
      <c r="X372" s="175"/>
      <c r="Y372" s="14">
        <f t="shared" si="22"/>
        <v>0</v>
      </c>
      <c r="Z372" s="69">
        <f t="shared" si="23"/>
        <v>0</v>
      </c>
      <c r="AA372" s="53">
        <f t="shared" si="24"/>
        <v>0</v>
      </c>
    </row>
    <row r="373" spans="1:27" ht="15" customHeight="1" x14ac:dyDescent="0.3">
      <c r="A373" s="68">
        <f t="shared" si="15"/>
        <v>363</v>
      </c>
      <c r="B373" s="69">
        <f t="shared" si="20"/>
        <v>0</v>
      </c>
      <c r="C373" s="170"/>
      <c r="D373" s="170"/>
      <c r="E373" s="170"/>
      <c r="F373" s="174"/>
      <c r="G373" s="172"/>
      <c r="H373" s="170"/>
      <c r="I373" s="170"/>
      <c r="J373" s="170"/>
      <c r="K373" s="173"/>
      <c r="L373" s="171">
        <f t="shared" si="26"/>
        <v>0</v>
      </c>
      <c r="M373" s="170"/>
      <c r="N373" s="174"/>
      <c r="O373" s="172"/>
      <c r="P373" s="170"/>
      <c r="Q373" s="170"/>
      <c r="R373" s="173"/>
      <c r="S373" s="172"/>
      <c r="T373" s="170"/>
      <c r="U373" s="173"/>
      <c r="V373" s="170"/>
      <c r="W373" s="170"/>
      <c r="X373" s="175"/>
      <c r="Y373" s="14">
        <f t="shared" si="22"/>
        <v>0</v>
      </c>
      <c r="Z373" s="69">
        <f t="shared" si="23"/>
        <v>0</v>
      </c>
      <c r="AA373" s="53">
        <f t="shared" si="24"/>
        <v>0</v>
      </c>
    </row>
    <row r="374" spans="1:27" ht="15" customHeight="1" x14ac:dyDescent="0.3">
      <c r="A374" s="68">
        <f t="shared" si="15"/>
        <v>364</v>
      </c>
      <c r="B374" s="69">
        <f t="shared" si="20"/>
        <v>0</v>
      </c>
      <c r="C374" s="170"/>
      <c r="D374" s="170"/>
      <c r="E374" s="170"/>
      <c r="F374" s="174"/>
      <c r="G374" s="172"/>
      <c r="H374" s="170"/>
      <c r="I374" s="170"/>
      <c r="J374" s="170"/>
      <c r="K374" s="173"/>
      <c r="L374" s="171">
        <f t="shared" si="26"/>
        <v>0</v>
      </c>
      <c r="M374" s="170"/>
      <c r="N374" s="174"/>
      <c r="O374" s="172"/>
      <c r="P374" s="170"/>
      <c r="Q374" s="170"/>
      <c r="R374" s="173"/>
      <c r="S374" s="172"/>
      <c r="T374" s="170"/>
      <c r="U374" s="173"/>
      <c r="V374" s="170"/>
      <c r="W374" s="170"/>
      <c r="X374" s="175"/>
      <c r="Y374" s="14">
        <f t="shared" si="22"/>
        <v>0</v>
      </c>
      <c r="Z374" s="69">
        <f t="shared" si="23"/>
        <v>0</v>
      </c>
      <c r="AA374" s="53">
        <f t="shared" si="24"/>
        <v>0</v>
      </c>
    </row>
    <row r="375" spans="1:27" ht="15" customHeight="1" x14ac:dyDescent="0.3">
      <c r="A375" s="68">
        <f t="shared" si="15"/>
        <v>365</v>
      </c>
      <c r="B375" s="69">
        <f t="shared" si="20"/>
        <v>0</v>
      </c>
      <c r="C375" s="197"/>
      <c r="D375" s="197"/>
      <c r="E375" s="197"/>
      <c r="F375" s="176"/>
      <c r="G375" s="177"/>
      <c r="H375" s="197"/>
      <c r="I375" s="197"/>
      <c r="J375" s="197"/>
      <c r="K375" s="198"/>
      <c r="L375" s="70"/>
      <c r="M375" s="197"/>
      <c r="N375" s="176"/>
      <c r="O375" s="177"/>
      <c r="P375" s="197"/>
      <c r="Q375" s="197"/>
      <c r="R375" s="198"/>
      <c r="S375" s="177"/>
      <c r="T375" s="197"/>
      <c r="U375" s="198"/>
      <c r="V375" s="197"/>
      <c r="W375" s="197"/>
      <c r="X375" s="199"/>
      <c r="Y375" s="71"/>
      <c r="Z375" s="71"/>
      <c r="AA375" s="72"/>
    </row>
    <row r="376" spans="1:27" ht="12.75" customHeight="1" thickBot="1" x14ac:dyDescent="0.35">
      <c r="A376" s="73"/>
      <c r="B376" s="74">
        <f t="shared" ref="B376:X376" si="27">SUM(B10:B375)</f>
        <v>0</v>
      </c>
      <c r="C376" s="74">
        <f t="shared" si="27"/>
        <v>0</v>
      </c>
      <c r="D376" s="74">
        <f t="shared" si="27"/>
        <v>0</v>
      </c>
      <c r="E376" s="74">
        <f t="shared" si="27"/>
        <v>0</v>
      </c>
      <c r="F376" s="75">
        <f t="shared" si="27"/>
        <v>0</v>
      </c>
      <c r="G376" s="76">
        <f t="shared" si="27"/>
        <v>0</v>
      </c>
      <c r="H376" s="74">
        <f t="shared" si="27"/>
        <v>0</v>
      </c>
      <c r="I376" s="74">
        <f t="shared" si="27"/>
        <v>0</v>
      </c>
      <c r="J376" s="74">
        <f t="shared" si="27"/>
        <v>0</v>
      </c>
      <c r="K376" s="77">
        <f t="shared" si="27"/>
        <v>0</v>
      </c>
      <c r="L376" s="78">
        <f t="shared" si="27"/>
        <v>0</v>
      </c>
      <c r="M376" s="74">
        <f t="shared" si="27"/>
        <v>0</v>
      </c>
      <c r="N376" s="75">
        <f t="shared" si="27"/>
        <v>0</v>
      </c>
      <c r="O376" s="76">
        <f t="shared" si="27"/>
        <v>0</v>
      </c>
      <c r="P376" s="74">
        <f t="shared" si="27"/>
        <v>0</v>
      </c>
      <c r="Q376" s="74">
        <f t="shared" si="27"/>
        <v>0</v>
      </c>
      <c r="R376" s="77">
        <f t="shared" si="27"/>
        <v>0</v>
      </c>
      <c r="S376" s="76">
        <f t="shared" si="27"/>
        <v>0</v>
      </c>
      <c r="T376" s="74">
        <f t="shared" si="27"/>
        <v>0</v>
      </c>
      <c r="U376" s="77">
        <f t="shared" si="27"/>
        <v>0</v>
      </c>
      <c r="V376" s="74">
        <f t="shared" si="27"/>
        <v>0</v>
      </c>
      <c r="W376" s="74">
        <f t="shared" si="27"/>
        <v>0</v>
      </c>
      <c r="X376" s="79">
        <f t="shared" si="27"/>
        <v>0</v>
      </c>
      <c r="Y376" s="80">
        <f t="shared" ref="Y376:AA376" si="28">Y374</f>
        <v>0</v>
      </c>
      <c r="Z376" s="74">
        <f t="shared" si="28"/>
        <v>0</v>
      </c>
      <c r="AA376" s="55">
        <f t="shared" si="28"/>
        <v>0</v>
      </c>
    </row>
    <row r="377" spans="1:27" ht="12.75" customHeight="1" x14ac:dyDescent="0.3">
      <c r="A377" s="81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50"/>
      <c r="Y377" s="7"/>
      <c r="Z377" s="7"/>
      <c r="AA377" s="7"/>
    </row>
    <row r="378" spans="1:27" ht="12.75" customHeight="1" x14ac:dyDescent="0.3">
      <c r="A378" s="81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50"/>
      <c r="Y378" s="7"/>
      <c r="Z378" s="7"/>
      <c r="AA378" s="7"/>
    </row>
    <row r="379" spans="1:27" ht="12.75" customHeight="1" x14ac:dyDescent="0.3">
      <c r="A379" s="81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50"/>
      <c r="Y379" s="7"/>
      <c r="Z379" s="7"/>
      <c r="AA379" s="7"/>
    </row>
    <row r="380" spans="1:27" ht="12.75" customHeight="1" x14ac:dyDescent="0.3">
      <c r="A380" s="81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50"/>
      <c r="Y380" s="7"/>
      <c r="Z380" s="7"/>
      <c r="AA380" s="7"/>
    </row>
    <row r="381" spans="1:27" ht="12.75" customHeight="1" x14ac:dyDescent="0.3">
      <c r="A381" s="81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50"/>
      <c r="Y381" s="7"/>
      <c r="Z381" s="7"/>
      <c r="AA381" s="7"/>
    </row>
    <row r="382" spans="1:27" ht="12.75" customHeight="1" x14ac:dyDescent="0.3">
      <c r="A382" s="81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50"/>
      <c r="Y382" s="7"/>
      <c r="Z382" s="7"/>
      <c r="AA382" s="7"/>
    </row>
    <row r="383" spans="1:27" ht="12.75" customHeight="1" x14ac:dyDescent="0.3">
      <c r="A383" s="81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50"/>
      <c r="Y383" s="7"/>
      <c r="Z383" s="7"/>
      <c r="AA383" s="7"/>
    </row>
    <row r="384" spans="1:27" ht="12.75" customHeight="1" x14ac:dyDescent="0.3">
      <c r="A384" s="81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50"/>
      <c r="Y384" s="7"/>
      <c r="Z384" s="7"/>
      <c r="AA384" s="7"/>
    </row>
    <row r="385" spans="1:27" ht="12.75" customHeight="1" x14ac:dyDescent="0.3">
      <c r="A385" s="81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50"/>
      <c r="Y385" s="7"/>
      <c r="Z385" s="7"/>
      <c r="AA385" s="7"/>
    </row>
    <row r="386" spans="1:27" ht="12.75" customHeight="1" x14ac:dyDescent="0.3">
      <c r="A386" s="81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50"/>
      <c r="Y386" s="7"/>
      <c r="Z386" s="7"/>
      <c r="AA386" s="7"/>
    </row>
    <row r="387" spans="1:27" ht="12.75" customHeight="1" x14ac:dyDescent="0.3">
      <c r="A387" s="81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50"/>
      <c r="Y387" s="7"/>
      <c r="Z387" s="7"/>
      <c r="AA387" s="7"/>
    </row>
    <row r="388" spans="1:27" ht="12.75" customHeight="1" x14ac:dyDescent="0.3">
      <c r="A388" s="81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50"/>
      <c r="Y388" s="7"/>
      <c r="Z388" s="7"/>
      <c r="AA388" s="7"/>
    </row>
    <row r="389" spans="1:27" ht="12.75" customHeight="1" x14ac:dyDescent="0.3">
      <c r="A389" s="81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50"/>
      <c r="Y389" s="7"/>
      <c r="Z389" s="7"/>
      <c r="AA389" s="7"/>
    </row>
    <row r="390" spans="1:27" ht="12.75" customHeight="1" x14ac:dyDescent="0.3">
      <c r="A390" s="81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50"/>
      <c r="Y390" s="7"/>
      <c r="Z390" s="7"/>
      <c r="AA390" s="7"/>
    </row>
    <row r="391" spans="1:27" ht="12.75" customHeight="1" x14ac:dyDescent="0.3">
      <c r="A391" s="81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50"/>
      <c r="Y391" s="7"/>
      <c r="Z391" s="7"/>
      <c r="AA391" s="7"/>
    </row>
    <row r="392" spans="1:27" ht="12.75" customHeight="1" x14ac:dyDescent="0.3">
      <c r="A392" s="81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50"/>
      <c r="Y392" s="7"/>
      <c r="Z392" s="7"/>
      <c r="AA392" s="7"/>
    </row>
    <row r="393" spans="1:27" ht="12.75" customHeight="1" x14ac:dyDescent="0.3">
      <c r="A393" s="81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50"/>
      <c r="Y393" s="7"/>
      <c r="Z393" s="7"/>
      <c r="AA393" s="7"/>
    </row>
    <row r="394" spans="1:27" ht="12.75" customHeight="1" x14ac:dyDescent="0.3">
      <c r="A394" s="81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50"/>
      <c r="Y394" s="7"/>
      <c r="Z394" s="7"/>
      <c r="AA394" s="7"/>
    </row>
    <row r="395" spans="1:27" ht="12.75" customHeight="1" x14ac:dyDescent="0.3">
      <c r="A395" s="81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50"/>
      <c r="Y395" s="7"/>
      <c r="Z395" s="7"/>
      <c r="AA395" s="7"/>
    </row>
    <row r="396" spans="1:27" ht="12.75" customHeight="1" x14ac:dyDescent="0.3">
      <c r="A396" s="81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50"/>
      <c r="Y396" s="7"/>
      <c r="Z396" s="7"/>
      <c r="AA396" s="7"/>
    </row>
    <row r="397" spans="1:27" ht="12.75" customHeight="1" x14ac:dyDescent="0.3">
      <c r="A397" s="81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50"/>
      <c r="Y397" s="7"/>
      <c r="Z397" s="7"/>
      <c r="AA397" s="7"/>
    </row>
    <row r="398" spans="1:27" ht="12.75" customHeight="1" x14ac:dyDescent="0.3">
      <c r="A398" s="81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50"/>
      <c r="Y398" s="7"/>
      <c r="Z398" s="7"/>
      <c r="AA398" s="7"/>
    </row>
    <row r="399" spans="1:27" ht="12.75" customHeight="1" x14ac:dyDescent="0.3">
      <c r="A399" s="81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50"/>
      <c r="Y399" s="7"/>
      <c r="Z399" s="7"/>
      <c r="AA399" s="7"/>
    </row>
    <row r="400" spans="1:27" ht="12.75" customHeight="1" x14ac:dyDescent="0.3">
      <c r="A400" s="81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50"/>
      <c r="Y400" s="7"/>
      <c r="Z400" s="7"/>
      <c r="AA400" s="7"/>
    </row>
    <row r="401" spans="1:27" ht="12.75" customHeight="1" x14ac:dyDescent="0.3">
      <c r="A401" s="81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50"/>
      <c r="Y401" s="7"/>
      <c r="Z401" s="7"/>
      <c r="AA401" s="7"/>
    </row>
    <row r="402" spans="1:27" ht="12.75" customHeight="1" x14ac:dyDescent="0.3">
      <c r="A402" s="81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50"/>
      <c r="Y402" s="7"/>
      <c r="Z402" s="7"/>
      <c r="AA402" s="7"/>
    </row>
    <row r="403" spans="1:27" ht="12.75" customHeight="1" x14ac:dyDescent="0.3">
      <c r="A403" s="81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50"/>
      <c r="Y403" s="7"/>
      <c r="Z403" s="7"/>
      <c r="AA403" s="7"/>
    </row>
    <row r="404" spans="1:27" ht="12.75" customHeight="1" x14ac:dyDescent="0.3">
      <c r="A404" s="81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50"/>
      <c r="Y404" s="7"/>
      <c r="Z404" s="7"/>
      <c r="AA404" s="7"/>
    </row>
    <row r="405" spans="1:27" ht="12.75" customHeight="1" x14ac:dyDescent="0.3">
      <c r="A405" s="81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50"/>
      <c r="Y405" s="7"/>
      <c r="Z405" s="7"/>
      <c r="AA405" s="7"/>
    </row>
    <row r="406" spans="1:27" ht="12.75" customHeight="1" x14ac:dyDescent="0.3">
      <c r="A406" s="81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50"/>
      <c r="Y406" s="7"/>
      <c r="Z406" s="7"/>
      <c r="AA406" s="7"/>
    </row>
    <row r="407" spans="1:27" ht="12.75" customHeight="1" x14ac:dyDescent="0.3">
      <c r="A407" s="81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50"/>
      <c r="Y407" s="7"/>
      <c r="Z407" s="7"/>
      <c r="AA407" s="7"/>
    </row>
    <row r="408" spans="1:27" ht="12.75" customHeight="1" x14ac:dyDescent="0.3">
      <c r="A408" s="81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50"/>
      <c r="Y408" s="7"/>
      <c r="Z408" s="7"/>
      <c r="AA408" s="7"/>
    </row>
    <row r="409" spans="1:27" ht="12.75" customHeight="1" x14ac:dyDescent="0.3">
      <c r="A409" s="81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50"/>
      <c r="Y409" s="7"/>
      <c r="Z409" s="7"/>
      <c r="AA409" s="7"/>
    </row>
    <row r="410" spans="1:27" ht="12.75" customHeight="1" x14ac:dyDescent="0.3">
      <c r="A410" s="81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50"/>
      <c r="Y410" s="7"/>
      <c r="Z410" s="7"/>
      <c r="AA410" s="7"/>
    </row>
    <row r="411" spans="1:27" ht="12.75" customHeight="1" x14ac:dyDescent="0.3">
      <c r="A411" s="81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50"/>
      <c r="Y411" s="7"/>
      <c r="Z411" s="7"/>
      <c r="AA411" s="7"/>
    </row>
    <row r="412" spans="1:27" ht="12.75" customHeight="1" x14ac:dyDescent="0.3">
      <c r="A412" s="81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50"/>
      <c r="Y412" s="7"/>
      <c r="Z412" s="7"/>
      <c r="AA412" s="7"/>
    </row>
    <row r="413" spans="1:27" ht="12.75" customHeight="1" x14ac:dyDescent="0.3">
      <c r="A413" s="81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50"/>
      <c r="Y413" s="7"/>
      <c r="Z413" s="7"/>
      <c r="AA413" s="7"/>
    </row>
    <row r="414" spans="1:27" ht="12.75" customHeight="1" x14ac:dyDescent="0.3">
      <c r="A414" s="81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50"/>
      <c r="Y414" s="7"/>
      <c r="Z414" s="7"/>
      <c r="AA414" s="7"/>
    </row>
    <row r="415" spans="1:27" ht="12.75" customHeight="1" x14ac:dyDescent="0.3">
      <c r="A415" s="81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50"/>
      <c r="Y415" s="7"/>
      <c r="Z415" s="7"/>
      <c r="AA415" s="7"/>
    </row>
    <row r="416" spans="1:27" ht="12.75" customHeight="1" x14ac:dyDescent="0.3">
      <c r="A416" s="81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50"/>
      <c r="Y416" s="7"/>
      <c r="Z416" s="7"/>
      <c r="AA416" s="7"/>
    </row>
    <row r="417" spans="1:27" ht="12.75" customHeight="1" x14ac:dyDescent="0.3">
      <c r="A417" s="81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50"/>
      <c r="Y417" s="7"/>
      <c r="Z417" s="7"/>
      <c r="AA417" s="7"/>
    </row>
    <row r="418" spans="1:27" ht="12.75" customHeight="1" x14ac:dyDescent="0.3">
      <c r="A418" s="81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50"/>
      <c r="Y418" s="7"/>
      <c r="Z418" s="7"/>
      <c r="AA418" s="7"/>
    </row>
    <row r="419" spans="1:27" ht="12.75" customHeight="1" x14ac:dyDescent="0.3">
      <c r="A419" s="81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50"/>
      <c r="Y419" s="7"/>
      <c r="Z419" s="7"/>
      <c r="AA419" s="7"/>
    </row>
    <row r="420" spans="1:27" ht="12.75" customHeight="1" x14ac:dyDescent="0.3">
      <c r="A420" s="81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50"/>
      <c r="Y420" s="7"/>
      <c r="Z420" s="7"/>
      <c r="AA420" s="7"/>
    </row>
    <row r="421" spans="1:27" ht="12.75" customHeight="1" x14ac:dyDescent="0.3">
      <c r="A421" s="81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50"/>
      <c r="Y421" s="7"/>
      <c r="Z421" s="7"/>
      <c r="AA421" s="7"/>
    </row>
    <row r="422" spans="1:27" ht="12.75" customHeight="1" x14ac:dyDescent="0.3">
      <c r="A422" s="81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50"/>
      <c r="Y422" s="7"/>
      <c r="Z422" s="7"/>
      <c r="AA422" s="7"/>
    </row>
    <row r="423" spans="1:27" ht="12.75" customHeight="1" x14ac:dyDescent="0.3">
      <c r="A423" s="81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50"/>
      <c r="Y423" s="7"/>
      <c r="Z423" s="7"/>
      <c r="AA423" s="7"/>
    </row>
    <row r="424" spans="1:27" ht="12.75" customHeight="1" x14ac:dyDescent="0.3">
      <c r="A424" s="81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50"/>
      <c r="Y424" s="7"/>
      <c r="Z424" s="7"/>
      <c r="AA424" s="7"/>
    </row>
    <row r="425" spans="1:27" ht="12.75" customHeight="1" x14ac:dyDescent="0.3">
      <c r="A425" s="81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50"/>
      <c r="Y425" s="7"/>
      <c r="Z425" s="7"/>
      <c r="AA425" s="7"/>
    </row>
    <row r="426" spans="1:27" ht="12.75" customHeight="1" x14ac:dyDescent="0.3">
      <c r="A426" s="81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50"/>
      <c r="Y426" s="7"/>
      <c r="Z426" s="7"/>
      <c r="AA426" s="7"/>
    </row>
    <row r="427" spans="1:27" ht="12.75" customHeight="1" x14ac:dyDescent="0.3">
      <c r="A427" s="81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50"/>
      <c r="Y427" s="7"/>
      <c r="Z427" s="7"/>
      <c r="AA427" s="7"/>
    </row>
    <row r="428" spans="1:27" ht="12.75" customHeight="1" x14ac:dyDescent="0.3">
      <c r="A428" s="81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50"/>
      <c r="Y428" s="7"/>
      <c r="Z428" s="7"/>
      <c r="AA428" s="7"/>
    </row>
    <row r="429" spans="1:27" ht="12.75" customHeight="1" x14ac:dyDescent="0.3">
      <c r="A429" s="81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50"/>
      <c r="Y429" s="7"/>
      <c r="Z429" s="7"/>
      <c r="AA429" s="7"/>
    </row>
    <row r="430" spans="1:27" ht="12.75" customHeight="1" x14ac:dyDescent="0.3">
      <c r="A430" s="81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50"/>
      <c r="Y430" s="7"/>
      <c r="Z430" s="7"/>
      <c r="AA430" s="7"/>
    </row>
    <row r="431" spans="1:27" ht="12.75" customHeight="1" x14ac:dyDescent="0.3">
      <c r="A431" s="81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50"/>
      <c r="Y431" s="7"/>
      <c r="Z431" s="7"/>
      <c r="AA431" s="7"/>
    </row>
    <row r="432" spans="1:27" ht="12.75" customHeight="1" x14ac:dyDescent="0.3">
      <c r="A432" s="81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50"/>
      <c r="Y432" s="7"/>
      <c r="Z432" s="7"/>
      <c r="AA432" s="7"/>
    </row>
    <row r="433" spans="1:27" ht="12.75" customHeight="1" x14ac:dyDescent="0.3">
      <c r="A433" s="81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50"/>
      <c r="Y433" s="7"/>
      <c r="Z433" s="7"/>
      <c r="AA433" s="7"/>
    </row>
    <row r="434" spans="1:27" ht="12.75" customHeight="1" x14ac:dyDescent="0.3">
      <c r="A434" s="81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50"/>
      <c r="Y434" s="7"/>
      <c r="Z434" s="7"/>
      <c r="AA434" s="7"/>
    </row>
    <row r="435" spans="1:27" ht="12.75" customHeight="1" x14ac:dyDescent="0.3">
      <c r="A435" s="81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50"/>
      <c r="Y435" s="7"/>
      <c r="Z435" s="7"/>
      <c r="AA435" s="7"/>
    </row>
    <row r="436" spans="1:27" ht="12.75" customHeight="1" x14ac:dyDescent="0.3">
      <c r="A436" s="81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50"/>
      <c r="Y436" s="7"/>
      <c r="Z436" s="7"/>
      <c r="AA436" s="7"/>
    </row>
    <row r="437" spans="1:27" ht="12.75" customHeight="1" x14ac:dyDescent="0.3">
      <c r="A437" s="81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50"/>
      <c r="Y437" s="7"/>
      <c r="Z437" s="7"/>
      <c r="AA437" s="7"/>
    </row>
    <row r="438" spans="1:27" ht="12.75" customHeight="1" x14ac:dyDescent="0.3">
      <c r="A438" s="81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50"/>
      <c r="Y438" s="7"/>
      <c r="Z438" s="7"/>
      <c r="AA438" s="7"/>
    </row>
    <row r="439" spans="1:27" ht="12.75" customHeight="1" x14ac:dyDescent="0.3">
      <c r="A439" s="81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50"/>
      <c r="Y439" s="7"/>
      <c r="Z439" s="7"/>
      <c r="AA439" s="7"/>
    </row>
    <row r="440" spans="1:27" ht="12.75" customHeight="1" x14ac:dyDescent="0.3">
      <c r="A440" s="81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50"/>
      <c r="Y440" s="7"/>
      <c r="Z440" s="7"/>
      <c r="AA440" s="7"/>
    </row>
    <row r="441" spans="1:27" ht="12.75" customHeight="1" x14ac:dyDescent="0.3">
      <c r="A441" s="81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50"/>
      <c r="Y441" s="7"/>
      <c r="Z441" s="7"/>
      <c r="AA441" s="7"/>
    </row>
    <row r="442" spans="1:27" ht="12.75" customHeight="1" x14ac:dyDescent="0.3">
      <c r="A442" s="81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50"/>
      <c r="Y442" s="7"/>
      <c r="Z442" s="7"/>
      <c r="AA442" s="7"/>
    </row>
    <row r="443" spans="1:27" ht="12.75" customHeight="1" x14ac:dyDescent="0.3">
      <c r="A443" s="81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50"/>
      <c r="Y443" s="7"/>
      <c r="Z443" s="7"/>
      <c r="AA443" s="7"/>
    </row>
    <row r="444" spans="1:27" ht="12.75" customHeight="1" x14ac:dyDescent="0.3">
      <c r="A444" s="81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50"/>
      <c r="Y444" s="7"/>
      <c r="Z444" s="7"/>
      <c r="AA444" s="7"/>
    </row>
    <row r="445" spans="1:27" ht="12.75" customHeight="1" x14ac:dyDescent="0.3">
      <c r="A445" s="81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50"/>
      <c r="Y445" s="7"/>
      <c r="Z445" s="7"/>
      <c r="AA445" s="7"/>
    </row>
    <row r="446" spans="1:27" ht="12.75" customHeight="1" x14ac:dyDescent="0.3">
      <c r="A446" s="81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50"/>
      <c r="Y446" s="7"/>
      <c r="Z446" s="7"/>
      <c r="AA446" s="7"/>
    </row>
    <row r="447" spans="1:27" ht="12.75" customHeight="1" x14ac:dyDescent="0.3">
      <c r="A447" s="81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50"/>
      <c r="Y447" s="7"/>
      <c r="Z447" s="7"/>
      <c r="AA447" s="7"/>
    </row>
    <row r="448" spans="1:27" ht="12.75" customHeight="1" x14ac:dyDescent="0.3">
      <c r="A448" s="81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50"/>
      <c r="Y448" s="7"/>
      <c r="Z448" s="7"/>
      <c r="AA448" s="7"/>
    </row>
    <row r="449" spans="1:27" ht="12.75" customHeight="1" x14ac:dyDescent="0.3">
      <c r="A449" s="81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50"/>
      <c r="Y449" s="7"/>
      <c r="Z449" s="7"/>
      <c r="AA449" s="7"/>
    </row>
    <row r="450" spans="1:27" ht="12.75" customHeight="1" x14ac:dyDescent="0.3">
      <c r="A450" s="81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50"/>
      <c r="Y450" s="7"/>
      <c r="Z450" s="7"/>
      <c r="AA450" s="7"/>
    </row>
    <row r="451" spans="1:27" ht="12.75" customHeight="1" x14ac:dyDescent="0.3">
      <c r="A451" s="81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50"/>
      <c r="Y451" s="7"/>
      <c r="Z451" s="7"/>
      <c r="AA451" s="7"/>
    </row>
    <row r="452" spans="1:27" ht="12.75" customHeight="1" x14ac:dyDescent="0.3">
      <c r="A452" s="81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50"/>
      <c r="Y452" s="7"/>
      <c r="Z452" s="7"/>
      <c r="AA452" s="7"/>
    </row>
    <row r="453" spans="1:27" ht="12.75" customHeight="1" x14ac:dyDescent="0.3">
      <c r="A453" s="81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50"/>
      <c r="Y453" s="7"/>
      <c r="Z453" s="7"/>
      <c r="AA453" s="7"/>
    </row>
    <row r="454" spans="1:27" ht="12.75" customHeight="1" x14ac:dyDescent="0.3">
      <c r="A454" s="81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50"/>
      <c r="Y454" s="7"/>
      <c r="Z454" s="7"/>
      <c r="AA454" s="7"/>
    </row>
    <row r="455" spans="1:27" ht="12.75" customHeight="1" x14ac:dyDescent="0.3">
      <c r="A455" s="81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50"/>
      <c r="Y455" s="7"/>
      <c r="Z455" s="7"/>
      <c r="AA455" s="7"/>
    </row>
    <row r="456" spans="1:27" ht="12.75" customHeight="1" x14ac:dyDescent="0.3">
      <c r="A456" s="81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50"/>
      <c r="Y456" s="7"/>
      <c r="Z456" s="7"/>
      <c r="AA456" s="7"/>
    </row>
    <row r="457" spans="1:27" ht="12.75" customHeight="1" x14ac:dyDescent="0.3">
      <c r="A457" s="81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50"/>
      <c r="Y457" s="7"/>
      <c r="Z457" s="7"/>
      <c r="AA457" s="7"/>
    </row>
    <row r="458" spans="1:27" ht="12.75" customHeight="1" x14ac:dyDescent="0.3">
      <c r="A458" s="81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50"/>
      <c r="Y458" s="7"/>
      <c r="Z458" s="7"/>
      <c r="AA458" s="7"/>
    </row>
    <row r="459" spans="1:27" ht="12.75" customHeight="1" x14ac:dyDescent="0.3">
      <c r="A459" s="81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50"/>
      <c r="Y459" s="7"/>
      <c r="Z459" s="7"/>
      <c r="AA459" s="7"/>
    </row>
    <row r="460" spans="1:27" ht="12.75" customHeight="1" x14ac:dyDescent="0.3">
      <c r="A460" s="81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50"/>
      <c r="Y460" s="7"/>
      <c r="Z460" s="7"/>
      <c r="AA460" s="7"/>
    </row>
    <row r="461" spans="1:27" ht="12.75" customHeight="1" x14ac:dyDescent="0.3">
      <c r="A461" s="81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50"/>
      <c r="Y461" s="7"/>
      <c r="Z461" s="7"/>
      <c r="AA461" s="7"/>
    </row>
    <row r="462" spans="1:27" ht="12.75" customHeight="1" x14ac:dyDescent="0.3">
      <c r="A462" s="81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50"/>
      <c r="Y462" s="7"/>
      <c r="Z462" s="7"/>
      <c r="AA462" s="7"/>
    </row>
    <row r="463" spans="1:27" ht="12.75" customHeight="1" x14ac:dyDescent="0.3">
      <c r="A463" s="81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50"/>
      <c r="Y463" s="7"/>
      <c r="Z463" s="7"/>
      <c r="AA463" s="7"/>
    </row>
    <row r="464" spans="1:27" ht="12.75" customHeight="1" x14ac:dyDescent="0.3">
      <c r="A464" s="81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50"/>
      <c r="Y464" s="7"/>
      <c r="Z464" s="7"/>
      <c r="AA464" s="7"/>
    </row>
    <row r="465" spans="1:27" ht="12.75" customHeight="1" x14ac:dyDescent="0.3">
      <c r="A465" s="81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50"/>
      <c r="Y465" s="7"/>
      <c r="Z465" s="7"/>
      <c r="AA465" s="7"/>
    </row>
    <row r="466" spans="1:27" ht="12.75" customHeight="1" x14ac:dyDescent="0.3">
      <c r="A466" s="81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50"/>
      <c r="Y466" s="7"/>
      <c r="Z466" s="7"/>
      <c r="AA466" s="7"/>
    </row>
    <row r="467" spans="1:27" ht="12.75" customHeight="1" x14ac:dyDescent="0.3">
      <c r="A467" s="81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50"/>
      <c r="Y467" s="7"/>
      <c r="Z467" s="7"/>
      <c r="AA467" s="7"/>
    </row>
    <row r="468" spans="1:27" ht="12.75" customHeight="1" x14ac:dyDescent="0.3">
      <c r="A468" s="81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50"/>
      <c r="Y468" s="7"/>
      <c r="Z468" s="7"/>
      <c r="AA468" s="7"/>
    </row>
    <row r="469" spans="1:27" ht="12.75" customHeight="1" x14ac:dyDescent="0.3">
      <c r="A469" s="81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50"/>
      <c r="Y469" s="7"/>
      <c r="Z469" s="7"/>
      <c r="AA469" s="7"/>
    </row>
    <row r="470" spans="1:27" ht="12.75" customHeight="1" x14ac:dyDescent="0.3">
      <c r="A470" s="81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50"/>
      <c r="Y470" s="7"/>
      <c r="Z470" s="7"/>
      <c r="AA470" s="7"/>
    </row>
    <row r="471" spans="1:27" ht="12.75" customHeight="1" x14ac:dyDescent="0.3">
      <c r="A471" s="81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50"/>
      <c r="Y471" s="7"/>
      <c r="Z471" s="7"/>
      <c r="AA471" s="7"/>
    </row>
    <row r="472" spans="1:27" ht="12.75" customHeight="1" x14ac:dyDescent="0.3">
      <c r="A472" s="81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50"/>
      <c r="Y472" s="7"/>
      <c r="Z472" s="7"/>
      <c r="AA472" s="7"/>
    </row>
    <row r="473" spans="1:27" ht="12.75" customHeight="1" x14ac:dyDescent="0.3">
      <c r="A473" s="81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50"/>
      <c r="Y473" s="7"/>
      <c r="Z473" s="7"/>
      <c r="AA473" s="7"/>
    </row>
    <row r="474" spans="1:27" ht="12.75" customHeight="1" x14ac:dyDescent="0.3">
      <c r="A474" s="81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50"/>
      <c r="Y474" s="7"/>
      <c r="Z474" s="7"/>
      <c r="AA474" s="7"/>
    </row>
    <row r="475" spans="1:27" ht="12.75" customHeight="1" x14ac:dyDescent="0.3">
      <c r="A475" s="81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50"/>
      <c r="Y475" s="7"/>
      <c r="Z475" s="7"/>
      <c r="AA475" s="7"/>
    </row>
    <row r="476" spans="1:27" ht="12.75" customHeight="1" x14ac:dyDescent="0.3">
      <c r="A476" s="81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50"/>
      <c r="Y476" s="7"/>
      <c r="Z476" s="7"/>
      <c r="AA476" s="7"/>
    </row>
    <row r="477" spans="1:27" ht="12.75" customHeight="1" x14ac:dyDescent="0.3">
      <c r="A477" s="81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50"/>
      <c r="Y477" s="7"/>
      <c r="Z477" s="7"/>
      <c r="AA477" s="7"/>
    </row>
    <row r="478" spans="1:27" ht="12.75" customHeight="1" x14ac:dyDescent="0.3">
      <c r="A478" s="81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50"/>
      <c r="Y478" s="7"/>
      <c r="Z478" s="7"/>
      <c r="AA478" s="7"/>
    </row>
    <row r="479" spans="1:27" ht="12.75" customHeight="1" x14ac:dyDescent="0.3">
      <c r="A479" s="81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50"/>
      <c r="Y479" s="7"/>
      <c r="Z479" s="7"/>
      <c r="AA479" s="7"/>
    </row>
    <row r="480" spans="1:27" ht="12.75" customHeight="1" x14ac:dyDescent="0.3">
      <c r="A480" s="81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50"/>
      <c r="Y480" s="7"/>
      <c r="Z480" s="7"/>
      <c r="AA480" s="7"/>
    </row>
    <row r="481" spans="1:27" ht="12.75" customHeight="1" x14ac:dyDescent="0.3">
      <c r="A481" s="81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50"/>
      <c r="Y481" s="7"/>
      <c r="Z481" s="7"/>
      <c r="AA481" s="7"/>
    </row>
    <row r="482" spans="1:27" ht="12.75" customHeight="1" x14ac:dyDescent="0.3">
      <c r="A482" s="81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50"/>
      <c r="Y482" s="7"/>
      <c r="Z482" s="7"/>
      <c r="AA482" s="7"/>
    </row>
    <row r="483" spans="1:27" ht="12.75" customHeight="1" x14ac:dyDescent="0.3">
      <c r="A483" s="81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50"/>
      <c r="Y483" s="7"/>
      <c r="Z483" s="7"/>
      <c r="AA483" s="7"/>
    </row>
    <row r="484" spans="1:27" ht="12.75" customHeight="1" x14ac:dyDescent="0.3">
      <c r="A484" s="81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50"/>
      <c r="Y484" s="7"/>
      <c r="Z484" s="7"/>
      <c r="AA484" s="7"/>
    </row>
    <row r="485" spans="1:27" ht="12.75" customHeight="1" x14ac:dyDescent="0.3">
      <c r="A485" s="81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50"/>
      <c r="Y485" s="7"/>
      <c r="Z485" s="7"/>
      <c r="AA485" s="7"/>
    </row>
    <row r="486" spans="1:27" ht="12.75" customHeight="1" x14ac:dyDescent="0.3">
      <c r="A486" s="81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50"/>
      <c r="Y486" s="7"/>
      <c r="Z486" s="7"/>
      <c r="AA486" s="7"/>
    </row>
    <row r="487" spans="1:27" ht="12.75" customHeight="1" x14ac:dyDescent="0.3">
      <c r="A487" s="81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50"/>
      <c r="Y487" s="7"/>
      <c r="Z487" s="7"/>
      <c r="AA487" s="7"/>
    </row>
    <row r="488" spans="1:27" ht="12.75" customHeight="1" x14ac:dyDescent="0.3">
      <c r="A488" s="81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50"/>
      <c r="Y488" s="7"/>
      <c r="Z488" s="7"/>
      <c r="AA488" s="7"/>
    </row>
    <row r="489" spans="1:27" ht="12.75" customHeight="1" x14ac:dyDescent="0.3">
      <c r="A489" s="81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50"/>
      <c r="Y489" s="7"/>
      <c r="Z489" s="7"/>
      <c r="AA489" s="7"/>
    </row>
    <row r="490" spans="1:27" ht="12.75" customHeight="1" x14ac:dyDescent="0.3">
      <c r="A490" s="81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50"/>
      <c r="Y490" s="7"/>
      <c r="Z490" s="7"/>
      <c r="AA490" s="7"/>
    </row>
    <row r="491" spans="1:27" ht="12.75" customHeight="1" x14ac:dyDescent="0.3">
      <c r="A491" s="81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50"/>
      <c r="Y491" s="7"/>
      <c r="Z491" s="7"/>
      <c r="AA491" s="7"/>
    </row>
    <row r="492" spans="1:27" ht="12.75" customHeight="1" x14ac:dyDescent="0.3">
      <c r="A492" s="81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50"/>
      <c r="Y492" s="7"/>
      <c r="Z492" s="7"/>
      <c r="AA492" s="7"/>
    </row>
    <row r="493" spans="1:27" ht="12.75" customHeight="1" x14ac:dyDescent="0.3">
      <c r="A493" s="81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50"/>
      <c r="Y493" s="7"/>
      <c r="Z493" s="7"/>
      <c r="AA493" s="7"/>
    </row>
    <row r="494" spans="1:27" ht="12.75" customHeight="1" x14ac:dyDescent="0.3">
      <c r="A494" s="81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50"/>
      <c r="Y494" s="7"/>
      <c r="Z494" s="7"/>
      <c r="AA494" s="7"/>
    </row>
    <row r="495" spans="1:27" ht="12.75" customHeight="1" x14ac:dyDescent="0.3">
      <c r="A495" s="81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50"/>
      <c r="Y495" s="7"/>
      <c r="Z495" s="7"/>
      <c r="AA495" s="7"/>
    </row>
    <row r="496" spans="1:27" ht="12.75" customHeight="1" x14ac:dyDescent="0.3">
      <c r="A496" s="81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50"/>
      <c r="Y496" s="7"/>
      <c r="Z496" s="7"/>
      <c r="AA496" s="7"/>
    </row>
    <row r="497" spans="1:27" ht="12.75" customHeight="1" x14ac:dyDescent="0.3">
      <c r="A497" s="81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50"/>
      <c r="Y497" s="7"/>
      <c r="Z497" s="7"/>
      <c r="AA497" s="7"/>
    </row>
    <row r="498" spans="1:27" ht="12.75" customHeight="1" x14ac:dyDescent="0.3">
      <c r="A498" s="81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50"/>
      <c r="Y498" s="7"/>
      <c r="Z498" s="7"/>
      <c r="AA498" s="7"/>
    </row>
    <row r="499" spans="1:27" ht="12.75" customHeight="1" x14ac:dyDescent="0.3">
      <c r="A499" s="81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50"/>
      <c r="Y499" s="7"/>
      <c r="Z499" s="7"/>
      <c r="AA499" s="7"/>
    </row>
    <row r="500" spans="1:27" ht="12.75" customHeight="1" x14ac:dyDescent="0.3">
      <c r="A500" s="81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50"/>
      <c r="Y500" s="7"/>
      <c r="Z500" s="7"/>
      <c r="AA500" s="7"/>
    </row>
    <row r="501" spans="1:27" ht="12.75" customHeight="1" x14ac:dyDescent="0.3">
      <c r="A501" s="81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50"/>
      <c r="Y501" s="7"/>
      <c r="Z501" s="7"/>
      <c r="AA501" s="7"/>
    </row>
    <row r="502" spans="1:27" ht="12.75" customHeight="1" x14ac:dyDescent="0.3">
      <c r="A502" s="81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50"/>
      <c r="Y502" s="7"/>
      <c r="Z502" s="7"/>
      <c r="AA502" s="7"/>
    </row>
    <row r="503" spans="1:27" ht="12.75" customHeight="1" x14ac:dyDescent="0.3">
      <c r="A503" s="81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50"/>
      <c r="Y503" s="7"/>
      <c r="Z503" s="7"/>
      <c r="AA503" s="7"/>
    </row>
    <row r="504" spans="1:27" ht="12.75" customHeight="1" x14ac:dyDescent="0.3">
      <c r="A504" s="81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50"/>
      <c r="Y504" s="7"/>
      <c r="Z504" s="7"/>
      <c r="AA504" s="7"/>
    </row>
    <row r="505" spans="1:27" ht="12.75" customHeight="1" x14ac:dyDescent="0.3">
      <c r="A505" s="81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50"/>
      <c r="Y505" s="7"/>
      <c r="Z505" s="7"/>
      <c r="AA505" s="7"/>
    </row>
    <row r="506" spans="1:27" ht="12.75" customHeight="1" x14ac:dyDescent="0.3">
      <c r="A506" s="81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50"/>
      <c r="Y506" s="7"/>
      <c r="Z506" s="7"/>
      <c r="AA506" s="7"/>
    </row>
    <row r="507" spans="1:27" ht="12.75" customHeight="1" x14ac:dyDescent="0.3">
      <c r="A507" s="81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50"/>
      <c r="Y507" s="7"/>
      <c r="Z507" s="7"/>
      <c r="AA507" s="7"/>
    </row>
    <row r="508" spans="1:27" ht="12.75" customHeight="1" x14ac:dyDescent="0.3">
      <c r="A508" s="81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50"/>
      <c r="Y508" s="7"/>
      <c r="Z508" s="7"/>
      <c r="AA508" s="7"/>
    </row>
    <row r="509" spans="1:27" ht="12.75" customHeight="1" x14ac:dyDescent="0.3">
      <c r="A509" s="81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50"/>
      <c r="Y509" s="7"/>
      <c r="Z509" s="7"/>
      <c r="AA509" s="7"/>
    </row>
    <row r="510" spans="1:27" ht="12.75" customHeight="1" x14ac:dyDescent="0.3">
      <c r="A510" s="81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50"/>
      <c r="Y510" s="7"/>
      <c r="Z510" s="7"/>
      <c r="AA510" s="7"/>
    </row>
    <row r="511" spans="1:27" ht="12.75" customHeight="1" x14ac:dyDescent="0.3">
      <c r="A511" s="81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50"/>
      <c r="Y511" s="7"/>
      <c r="Z511" s="7"/>
      <c r="AA511" s="7"/>
    </row>
    <row r="512" spans="1:27" ht="12.75" customHeight="1" x14ac:dyDescent="0.3">
      <c r="A512" s="81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50"/>
      <c r="Y512" s="7"/>
      <c r="Z512" s="7"/>
      <c r="AA512" s="7"/>
    </row>
    <row r="513" spans="1:27" ht="12.75" customHeight="1" x14ac:dyDescent="0.3">
      <c r="A513" s="81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50"/>
      <c r="Y513" s="7"/>
      <c r="Z513" s="7"/>
      <c r="AA513" s="7"/>
    </row>
    <row r="514" spans="1:27" ht="12.75" customHeight="1" x14ac:dyDescent="0.3">
      <c r="A514" s="81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50"/>
      <c r="Y514" s="7"/>
      <c r="Z514" s="7"/>
      <c r="AA514" s="7"/>
    </row>
    <row r="515" spans="1:27" ht="12.75" customHeight="1" x14ac:dyDescent="0.3">
      <c r="A515" s="81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50"/>
      <c r="Y515" s="7"/>
      <c r="Z515" s="7"/>
      <c r="AA515" s="7"/>
    </row>
    <row r="516" spans="1:27" ht="12.75" customHeight="1" x14ac:dyDescent="0.3">
      <c r="A516" s="81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50"/>
      <c r="Y516" s="7"/>
      <c r="Z516" s="7"/>
      <c r="AA516" s="7"/>
    </row>
    <row r="517" spans="1:27" ht="12.75" customHeight="1" x14ac:dyDescent="0.3">
      <c r="A517" s="81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50"/>
      <c r="Y517" s="7"/>
      <c r="Z517" s="7"/>
      <c r="AA517" s="7"/>
    </row>
    <row r="518" spans="1:27" ht="12.75" customHeight="1" x14ac:dyDescent="0.3">
      <c r="A518" s="81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50"/>
      <c r="Y518" s="7"/>
      <c r="Z518" s="7"/>
      <c r="AA518" s="7"/>
    </row>
    <row r="519" spans="1:27" ht="12.75" customHeight="1" x14ac:dyDescent="0.3">
      <c r="A519" s="81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50"/>
      <c r="Y519" s="7"/>
      <c r="Z519" s="7"/>
      <c r="AA519" s="7"/>
    </row>
    <row r="520" spans="1:27" ht="12.75" customHeight="1" x14ac:dyDescent="0.3">
      <c r="A520" s="81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50"/>
      <c r="Y520" s="7"/>
      <c r="Z520" s="7"/>
      <c r="AA520" s="7"/>
    </row>
    <row r="521" spans="1:27" ht="12.75" customHeight="1" x14ac:dyDescent="0.3">
      <c r="A521" s="81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50"/>
      <c r="Y521" s="7"/>
      <c r="Z521" s="7"/>
      <c r="AA521" s="7"/>
    </row>
    <row r="522" spans="1:27" ht="12.75" customHeight="1" x14ac:dyDescent="0.3">
      <c r="A522" s="81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50"/>
      <c r="Y522" s="7"/>
      <c r="Z522" s="7"/>
      <c r="AA522" s="7"/>
    </row>
    <row r="523" spans="1:27" ht="12.75" customHeight="1" x14ac:dyDescent="0.3">
      <c r="A523" s="81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50"/>
      <c r="Y523" s="7"/>
      <c r="Z523" s="7"/>
      <c r="AA523" s="7"/>
    </row>
    <row r="524" spans="1:27" ht="12.75" customHeight="1" x14ac:dyDescent="0.3">
      <c r="A524" s="81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50"/>
      <c r="Y524" s="7"/>
      <c r="Z524" s="7"/>
      <c r="AA524" s="7"/>
    </row>
    <row r="525" spans="1:27" ht="12.75" customHeight="1" x14ac:dyDescent="0.3">
      <c r="A525" s="81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50"/>
      <c r="Y525" s="7"/>
      <c r="Z525" s="7"/>
      <c r="AA525" s="7"/>
    </row>
    <row r="526" spans="1:27" ht="12.75" customHeight="1" x14ac:dyDescent="0.3">
      <c r="A526" s="81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50"/>
      <c r="Y526" s="7"/>
      <c r="Z526" s="7"/>
      <c r="AA526" s="7"/>
    </row>
    <row r="527" spans="1:27" ht="12.75" customHeight="1" x14ac:dyDescent="0.3">
      <c r="A527" s="81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50"/>
      <c r="Y527" s="7"/>
      <c r="Z527" s="7"/>
      <c r="AA527" s="7"/>
    </row>
    <row r="528" spans="1:27" ht="12.75" customHeight="1" x14ac:dyDescent="0.3">
      <c r="A528" s="81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50"/>
      <c r="Y528" s="7"/>
      <c r="Z528" s="7"/>
      <c r="AA528" s="7"/>
    </row>
    <row r="529" spans="1:27" ht="12.75" customHeight="1" x14ac:dyDescent="0.3">
      <c r="A529" s="81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50"/>
      <c r="Y529" s="7"/>
      <c r="Z529" s="7"/>
      <c r="AA529" s="7"/>
    </row>
    <row r="530" spans="1:27" ht="12.75" customHeight="1" x14ac:dyDescent="0.3">
      <c r="A530" s="81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50"/>
      <c r="Y530" s="7"/>
      <c r="Z530" s="7"/>
      <c r="AA530" s="7"/>
    </row>
    <row r="531" spans="1:27" ht="12.75" customHeight="1" x14ac:dyDescent="0.3">
      <c r="A531" s="81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50"/>
      <c r="Y531" s="7"/>
      <c r="Z531" s="7"/>
      <c r="AA531" s="7"/>
    </row>
    <row r="532" spans="1:27" ht="12.75" customHeight="1" x14ac:dyDescent="0.3">
      <c r="A532" s="81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50"/>
      <c r="Y532" s="7"/>
      <c r="Z532" s="7"/>
      <c r="AA532" s="7"/>
    </row>
    <row r="533" spans="1:27" ht="12.75" customHeight="1" x14ac:dyDescent="0.3">
      <c r="A533" s="81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50"/>
      <c r="Y533" s="7"/>
      <c r="Z533" s="7"/>
      <c r="AA533" s="7"/>
    </row>
    <row r="534" spans="1:27" ht="12.75" customHeight="1" x14ac:dyDescent="0.3">
      <c r="A534" s="81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50"/>
      <c r="Y534" s="7"/>
      <c r="Z534" s="7"/>
      <c r="AA534" s="7"/>
    </row>
    <row r="535" spans="1:27" ht="12.75" customHeight="1" x14ac:dyDescent="0.3">
      <c r="A535" s="81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50"/>
      <c r="Y535" s="7"/>
      <c r="Z535" s="7"/>
      <c r="AA535" s="7"/>
    </row>
    <row r="536" spans="1:27" ht="12.75" customHeight="1" x14ac:dyDescent="0.3">
      <c r="A536" s="81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50"/>
      <c r="Y536" s="7"/>
      <c r="Z536" s="7"/>
      <c r="AA536" s="7"/>
    </row>
    <row r="537" spans="1:27" ht="12.75" customHeight="1" x14ac:dyDescent="0.3">
      <c r="A537" s="81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50"/>
      <c r="Y537" s="7"/>
      <c r="Z537" s="7"/>
      <c r="AA537" s="7"/>
    </row>
    <row r="538" spans="1:27" ht="12.75" customHeight="1" x14ac:dyDescent="0.3">
      <c r="A538" s="81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50"/>
      <c r="Y538" s="7"/>
      <c r="Z538" s="7"/>
      <c r="AA538" s="7"/>
    </row>
    <row r="539" spans="1:27" ht="12.75" customHeight="1" x14ac:dyDescent="0.3">
      <c r="A539" s="81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50"/>
      <c r="Y539" s="7"/>
      <c r="Z539" s="7"/>
      <c r="AA539" s="7"/>
    </row>
    <row r="540" spans="1:27" ht="12.75" customHeight="1" x14ac:dyDescent="0.3">
      <c r="A540" s="81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50"/>
      <c r="Y540" s="7"/>
      <c r="Z540" s="7"/>
      <c r="AA540" s="7"/>
    </row>
    <row r="541" spans="1:27" ht="12.75" customHeight="1" x14ac:dyDescent="0.3">
      <c r="A541" s="81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50"/>
      <c r="Y541" s="7"/>
      <c r="Z541" s="7"/>
      <c r="AA541" s="7"/>
    </row>
    <row r="542" spans="1:27" ht="12.75" customHeight="1" x14ac:dyDescent="0.3">
      <c r="A542" s="81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50"/>
      <c r="Y542" s="7"/>
      <c r="Z542" s="7"/>
      <c r="AA542" s="7"/>
    </row>
    <row r="543" spans="1:27" ht="12.75" customHeight="1" x14ac:dyDescent="0.3">
      <c r="A543" s="81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50"/>
      <c r="Y543" s="7"/>
      <c r="Z543" s="7"/>
      <c r="AA543" s="7"/>
    </row>
    <row r="544" spans="1:27" ht="12.75" customHeight="1" x14ac:dyDescent="0.3">
      <c r="A544" s="81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50"/>
      <c r="Y544" s="7"/>
      <c r="Z544" s="7"/>
      <c r="AA544" s="7"/>
    </row>
    <row r="545" spans="1:27" ht="12.75" customHeight="1" x14ac:dyDescent="0.3">
      <c r="A545" s="81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50"/>
      <c r="Y545" s="7"/>
      <c r="Z545" s="7"/>
      <c r="AA545" s="7"/>
    </row>
    <row r="546" spans="1:27" ht="12.75" customHeight="1" x14ac:dyDescent="0.3">
      <c r="A546" s="81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50"/>
      <c r="Y546" s="7"/>
      <c r="Z546" s="7"/>
      <c r="AA546" s="7"/>
    </row>
    <row r="547" spans="1:27" ht="12.75" customHeight="1" x14ac:dyDescent="0.3">
      <c r="A547" s="81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50"/>
      <c r="Y547" s="7"/>
      <c r="Z547" s="7"/>
      <c r="AA547" s="7"/>
    </row>
    <row r="548" spans="1:27" ht="12.75" customHeight="1" x14ac:dyDescent="0.3">
      <c r="A548" s="81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50"/>
      <c r="Y548" s="7"/>
      <c r="Z548" s="7"/>
      <c r="AA548" s="7"/>
    </row>
    <row r="549" spans="1:27" ht="12.75" customHeight="1" x14ac:dyDescent="0.3">
      <c r="A549" s="81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50"/>
      <c r="Y549" s="7"/>
      <c r="Z549" s="7"/>
      <c r="AA549" s="7"/>
    </row>
    <row r="550" spans="1:27" ht="12.75" customHeight="1" x14ac:dyDescent="0.3">
      <c r="A550" s="81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50"/>
      <c r="Y550" s="7"/>
      <c r="Z550" s="7"/>
      <c r="AA550" s="7"/>
    </row>
    <row r="551" spans="1:27" ht="12.75" customHeight="1" x14ac:dyDescent="0.3">
      <c r="A551" s="81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50"/>
      <c r="Y551" s="7"/>
      <c r="Z551" s="7"/>
      <c r="AA551" s="7"/>
    </row>
    <row r="552" spans="1:27" ht="12.75" customHeight="1" x14ac:dyDescent="0.3">
      <c r="A552" s="81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50"/>
      <c r="Y552" s="7"/>
      <c r="Z552" s="7"/>
      <c r="AA552" s="7"/>
    </row>
    <row r="553" spans="1:27" ht="12.75" customHeight="1" x14ac:dyDescent="0.3">
      <c r="A553" s="81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50"/>
      <c r="Y553" s="7"/>
      <c r="Z553" s="7"/>
      <c r="AA553" s="7"/>
    </row>
    <row r="554" spans="1:27" ht="12.75" customHeight="1" x14ac:dyDescent="0.3">
      <c r="A554" s="81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50"/>
      <c r="Y554" s="7"/>
      <c r="Z554" s="7"/>
      <c r="AA554" s="7"/>
    </row>
    <row r="555" spans="1:27" ht="12.75" customHeight="1" x14ac:dyDescent="0.3">
      <c r="A555" s="81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50"/>
      <c r="Y555" s="7"/>
      <c r="Z555" s="7"/>
      <c r="AA555" s="7"/>
    </row>
    <row r="556" spans="1:27" ht="12.75" customHeight="1" x14ac:dyDescent="0.3">
      <c r="A556" s="81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50"/>
      <c r="Y556" s="7"/>
      <c r="Z556" s="7"/>
      <c r="AA556" s="7"/>
    </row>
    <row r="557" spans="1:27" ht="12.75" customHeight="1" x14ac:dyDescent="0.3">
      <c r="A557" s="81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50"/>
      <c r="Y557" s="7"/>
      <c r="Z557" s="7"/>
      <c r="AA557" s="7"/>
    </row>
    <row r="558" spans="1:27" ht="12.75" customHeight="1" x14ac:dyDescent="0.3">
      <c r="A558" s="81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50"/>
      <c r="Y558" s="7"/>
      <c r="Z558" s="7"/>
      <c r="AA558" s="7"/>
    </row>
    <row r="559" spans="1:27" ht="12.75" customHeight="1" x14ac:dyDescent="0.3">
      <c r="A559" s="81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50"/>
      <c r="Y559" s="7"/>
      <c r="Z559" s="7"/>
      <c r="AA559" s="7"/>
    </row>
    <row r="560" spans="1:27" ht="12.75" customHeight="1" x14ac:dyDescent="0.3">
      <c r="A560" s="81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50"/>
      <c r="Y560" s="7"/>
      <c r="Z560" s="7"/>
      <c r="AA560" s="7"/>
    </row>
    <row r="561" spans="1:27" ht="12.75" customHeight="1" x14ac:dyDescent="0.3">
      <c r="A561" s="81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50"/>
      <c r="Y561" s="7"/>
      <c r="Z561" s="7"/>
      <c r="AA561" s="7"/>
    </row>
    <row r="562" spans="1:27" ht="12.75" customHeight="1" x14ac:dyDescent="0.3">
      <c r="A562" s="81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50"/>
      <c r="Y562" s="7"/>
      <c r="Z562" s="7"/>
      <c r="AA562" s="7"/>
    </row>
    <row r="563" spans="1:27" ht="12.75" customHeight="1" x14ac:dyDescent="0.3">
      <c r="A563" s="81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50"/>
      <c r="Y563" s="7"/>
      <c r="Z563" s="7"/>
      <c r="AA563" s="7"/>
    </row>
    <row r="564" spans="1:27" ht="12.75" customHeight="1" x14ac:dyDescent="0.3">
      <c r="A564" s="81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50"/>
      <c r="Y564" s="7"/>
      <c r="Z564" s="7"/>
      <c r="AA564" s="7"/>
    </row>
    <row r="565" spans="1:27" ht="12.75" customHeight="1" x14ac:dyDescent="0.3">
      <c r="A565" s="81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50"/>
      <c r="Y565" s="7"/>
      <c r="Z565" s="7"/>
      <c r="AA565" s="7"/>
    </row>
    <row r="566" spans="1:27" ht="12.75" customHeight="1" x14ac:dyDescent="0.3">
      <c r="A566" s="81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50"/>
      <c r="Y566" s="7"/>
      <c r="Z566" s="7"/>
      <c r="AA566" s="7"/>
    </row>
    <row r="567" spans="1:27" ht="12.75" customHeight="1" x14ac:dyDescent="0.3">
      <c r="A567" s="81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50"/>
      <c r="Y567" s="7"/>
      <c r="Z567" s="7"/>
      <c r="AA567" s="7"/>
    </row>
    <row r="568" spans="1:27" ht="12.75" customHeight="1" x14ac:dyDescent="0.3">
      <c r="A568" s="81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50"/>
      <c r="Y568" s="7"/>
      <c r="Z568" s="7"/>
      <c r="AA568" s="7"/>
    </row>
    <row r="569" spans="1:27" ht="12.75" customHeight="1" x14ac:dyDescent="0.3">
      <c r="A569" s="81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50"/>
      <c r="Y569" s="7"/>
      <c r="Z569" s="7"/>
      <c r="AA569" s="7"/>
    </row>
    <row r="570" spans="1:27" ht="12.75" customHeight="1" x14ac:dyDescent="0.3">
      <c r="A570" s="81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50"/>
      <c r="Y570" s="7"/>
      <c r="Z570" s="7"/>
      <c r="AA570" s="7"/>
    </row>
    <row r="571" spans="1:27" ht="12.75" customHeight="1" x14ac:dyDescent="0.3">
      <c r="A571" s="81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50"/>
      <c r="Y571" s="7"/>
      <c r="Z571" s="7"/>
      <c r="AA571" s="7"/>
    </row>
    <row r="572" spans="1:27" ht="12.75" customHeight="1" x14ac:dyDescent="0.3">
      <c r="A572" s="81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50"/>
      <c r="Y572" s="7"/>
      <c r="Z572" s="7"/>
      <c r="AA572" s="7"/>
    </row>
    <row r="573" spans="1:27" ht="12.75" customHeight="1" x14ac:dyDescent="0.3">
      <c r="A573" s="81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50"/>
      <c r="Y573" s="7"/>
      <c r="Z573" s="7"/>
      <c r="AA573" s="7"/>
    </row>
    <row r="574" spans="1:27" ht="12.75" customHeight="1" x14ac:dyDescent="0.3">
      <c r="A574" s="81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50"/>
      <c r="Y574" s="7"/>
      <c r="Z574" s="7"/>
      <c r="AA574" s="7"/>
    </row>
    <row r="575" spans="1:27" ht="12.75" customHeight="1" x14ac:dyDescent="0.3">
      <c r="A575" s="81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50"/>
      <c r="Y575" s="7"/>
      <c r="Z575" s="7"/>
      <c r="AA575" s="7"/>
    </row>
    <row r="576" spans="1:27" ht="12.75" customHeight="1" x14ac:dyDescent="0.3">
      <c r="A576" s="81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50"/>
      <c r="Y576" s="7"/>
      <c r="Z576" s="7"/>
      <c r="AA576" s="7"/>
    </row>
    <row r="577" spans="1:27" ht="12.75" customHeight="1" x14ac:dyDescent="0.3">
      <c r="A577" s="81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50"/>
      <c r="Y577" s="7"/>
      <c r="Z577" s="7"/>
      <c r="AA577" s="7"/>
    </row>
    <row r="578" spans="1:27" ht="12.75" customHeight="1" x14ac:dyDescent="0.3">
      <c r="A578" s="81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50"/>
      <c r="Y578" s="7"/>
      <c r="Z578" s="7"/>
      <c r="AA578" s="7"/>
    </row>
    <row r="579" spans="1:27" ht="12.75" customHeight="1" x14ac:dyDescent="0.3">
      <c r="A579" s="81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50"/>
      <c r="Y579" s="7"/>
      <c r="Z579" s="7"/>
      <c r="AA579" s="7"/>
    </row>
    <row r="580" spans="1:27" ht="12.75" customHeight="1" x14ac:dyDescent="0.3">
      <c r="A580" s="81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50"/>
      <c r="Y580" s="7"/>
      <c r="Z580" s="7"/>
      <c r="AA580" s="7"/>
    </row>
    <row r="581" spans="1:27" ht="12.75" customHeight="1" x14ac:dyDescent="0.3">
      <c r="A581" s="81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50"/>
      <c r="Y581" s="7"/>
      <c r="Z581" s="7"/>
      <c r="AA581" s="7"/>
    </row>
    <row r="582" spans="1:27" ht="12.75" customHeight="1" x14ac:dyDescent="0.3">
      <c r="A582" s="81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50"/>
      <c r="Y582" s="7"/>
      <c r="Z582" s="7"/>
      <c r="AA582" s="7"/>
    </row>
    <row r="583" spans="1:27" ht="12.75" customHeight="1" x14ac:dyDescent="0.3">
      <c r="A583" s="81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50"/>
      <c r="Y583" s="7"/>
      <c r="Z583" s="7"/>
      <c r="AA583" s="7"/>
    </row>
    <row r="584" spans="1:27" ht="12.75" customHeight="1" x14ac:dyDescent="0.3">
      <c r="A584" s="81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50"/>
      <c r="Y584" s="7"/>
      <c r="Z584" s="7"/>
      <c r="AA584" s="7"/>
    </row>
    <row r="585" spans="1:27" ht="12.75" customHeight="1" x14ac:dyDescent="0.3">
      <c r="A585" s="81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50"/>
      <c r="Y585" s="7"/>
      <c r="Z585" s="7"/>
      <c r="AA585" s="7"/>
    </row>
    <row r="586" spans="1:27" ht="12.75" customHeight="1" x14ac:dyDescent="0.3">
      <c r="A586" s="81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50"/>
      <c r="Y586" s="7"/>
      <c r="Z586" s="7"/>
      <c r="AA586" s="7"/>
    </row>
    <row r="587" spans="1:27" ht="12.75" customHeight="1" x14ac:dyDescent="0.3">
      <c r="A587" s="81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50"/>
      <c r="Y587" s="7"/>
      <c r="Z587" s="7"/>
      <c r="AA587" s="7"/>
    </row>
    <row r="588" spans="1:27" ht="12.75" customHeight="1" x14ac:dyDescent="0.3">
      <c r="A588" s="81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50"/>
      <c r="Y588" s="7"/>
      <c r="Z588" s="7"/>
      <c r="AA588" s="7"/>
    </row>
    <row r="589" spans="1:27" ht="12.75" customHeight="1" x14ac:dyDescent="0.3">
      <c r="A589" s="81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50"/>
      <c r="Y589" s="7"/>
      <c r="Z589" s="7"/>
      <c r="AA589" s="7"/>
    </row>
    <row r="590" spans="1:27" ht="12.75" customHeight="1" x14ac:dyDescent="0.3">
      <c r="A590" s="81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50"/>
      <c r="Y590" s="7"/>
      <c r="Z590" s="7"/>
      <c r="AA590" s="7"/>
    </row>
    <row r="591" spans="1:27" ht="12.75" customHeight="1" x14ac:dyDescent="0.3">
      <c r="A591" s="81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50"/>
      <c r="Y591" s="7"/>
      <c r="Z591" s="7"/>
      <c r="AA591" s="7"/>
    </row>
    <row r="592" spans="1:27" ht="12.75" customHeight="1" x14ac:dyDescent="0.3">
      <c r="A592" s="81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50"/>
      <c r="Y592" s="7"/>
      <c r="Z592" s="7"/>
      <c r="AA592" s="7"/>
    </row>
    <row r="593" spans="1:27" ht="12.75" customHeight="1" x14ac:dyDescent="0.3">
      <c r="A593" s="81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50"/>
      <c r="Y593" s="7"/>
      <c r="Z593" s="7"/>
      <c r="AA593" s="7"/>
    </row>
    <row r="594" spans="1:27" ht="12.75" customHeight="1" x14ac:dyDescent="0.3">
      <c r="A594" s="81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50"/>
      <c r="Y594" s="7"/>
      <c r="Z594" s="7"/>
      <c r="AA594" s="7"/>
    </row>
    <row r="595" spans="1:27" ht="12.75" customHeight="1" x14ac:dyDescent="0.3">
      <c r="A595" s="81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50"/>
      <c r="Y595" s="7"/>
      <c r="Z595" s="7"/>
      <c r="AA595" s="7"/>
    </row>
    <row r="596" spans="1:27" ht="12.75" customHeight="1" x14ac:dyDescent="0.3">
      <c r="A596" s="81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50"/>
      <c r="Y596" s="7"/>
      <c r="Z596" s="7"/>
      <c r="AA596" s="7"/>
    </row>
    <row r="597" spans="1:27" ht="12.75" customHeight="1" x14ac:dyDescent="0.3">
      <c r="A597" s="81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50"/>
      <c r="Y597" s="7"/>
      <c r="Z597" s="7"/>
      <c r="AA597" s="7"/>
    </row>
    <row r="598" spans="1:27" ht="12.75" customHeight="1" x14ac:dyDescent="0.3">
      <c r="A598" s="81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50"/>
      <c r="Y598" s="7"/>
      <c r="Z598" s="7"/>
      <c r="AA598" s="7"/>
    </row>
    <row r="599" spans="1:27" ht="12.75" customHeight="1" x14ac:dyDescent="0.3">
      <c r="A599" s="81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50"/>
      <c r="Y599" s="7"/>
      <c r="Z599" s="7"/>
      <c r="AA599" s="7"/>
    </row>
    <row r="600" spans="1:27" ht="12.75" customHeight="1" x14ac:dyDescent="0.3">
      <c r="A600" s="81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50"/>
      <c r="Y600" s="7"/>
      <c r="Z600" s="7"/>
      <c r="AA600" s="7"/>
    </row>
    <row r="601" spans="1:27" ht="12.75" customHeight="1" x14ac:dyDescent="0.3">
      <c r="A601" s="81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50"/>
      <c r="Y601" s="7"/>
      <c r="Z601" s="7"/>
      <c r="AA601" s="7"/>
    </row>
    <row r="602" spans="1:27" ht="12.75" customHeight="1" x14ac:dyDescent="0.3">
      <c r="A602" s="81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50"/>
      <c r="Y602" s="7"/>
      <c r="Z602" s="7"/>
      <c r="AA602" s="7"/>
    </row>
    <row r="603" spans="1:27" ht="12.75" customHeight="1" x14ac:dyDescent="0.3">
      <c r="A603" s="81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50"/>
      <c r="Y603" s="7"/>
      <c r="Z603" s="7"/>
      <c r="AA603" s="7"/>
    </row>
    <row r="604" spans="1:27" ht="12.75" customHeight="1" x14ac:dyDescent="0.3">
      <c r="A604" s="81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50"/>
      <c r="Y604" s="7"/>
      <c r="Z604" s="7"/>
      <c r="AA604" s="7"/>
    </row>
    <row r="605" spans="1:27" ht="12.75" customHeight="1" x14ac:dyDescent="0.3">
      <c r="A605" s="81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50"/>
      <c r="Y605" s="7"/>
      <c r="Z605" s="7"/>
      <c r="AA605" s="7"/>
    </row>
    <row r="606" spans="1:27" ht="12.75" customHeight="1" x14ac:dyDescent="0.3">
      <c r="A606" s="81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50"/>
      <c r="Y606" s="7"/>
      <c r="Z606" s="7"/>
      <c r="AA606" s="7"/>
    </row>
    <row r="607" spans="1:27" ht="12.75" customHeight="1" x14ac:dyDescent="0.3">
      <c r="A607" s="81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50"/>
      <c r="Y607" s="7"/>
      <c r="Z607" s="7"/>
      <c r="AA607" s="7"/>
    </row>
    <row r="608" spans="1:27" ht="12.75" customHeight="1" x14ac:dyDescent="0.3">
      <c r="A608" s="81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50"/>
      <c r="Y608" s="7"/>
      <c r="Z608" s="7"/>
      <c r="AA608" s="7"/>
    </row>
    <row r="609" spans="1:27" ht="12.75" customHeight="1" x14ac:dyDescent="0.3">
      <c r="A609" s="81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50"/>
      <c r="Y609" s="7"/>
      <c r="Z609" s="7"/>
      <c r="AA609" s="7"/>
    </row>
    <row r="610" spans="1:27" ht="12.75" customHeight="1" x14ac:dyDescent="0.3">
      <c r="A610" s="81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50"/>
      <c r="Y610" s="7"/>
      <c r="Z610" s="7"/>
      <c r="AA610" s="7"/>
    </row>
    <row r="611" spans="1:27" ht="12.75" customHeight="1" x14ac:dyDescent="0.3">
      <c r="A611" s="81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50"/>
      <c r="Y611" s="7"/>
      <c r="Z611" s="7"/>
      <c r="AA611" s="7"/>
    </row>
    <row r="612" spans="1:27" ht="12.75" customHeight="1" x14ac:dyDescent="0.3">
      <c r="A612" s="81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50"/>
      <c r="Y612" s="7"/>
      <c r="Z612" s="7"/>
      <c r="AA612" s="7"/>
    </row>
    <row r="613" spans="1:27" ht="12.75" customHeight="1" x14ac:dyDescent="0.3">
      <c r="A613" s="81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50"/>
      <c r="Y613" s="7"/>
      <c r="Z613" s="7"/>
      <c r="AA613" s="7"/>
    </row>
    <row r="614" spans="1:27" ht="12.75" customHeight="1" x14ac:dyDescent="0.3">
      <c r="A614" s="81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50"/>
      <c r="Y614" s="7"/>
      <c r="Z614" s="7"/>
      <c r="AA614" s="7"/>
    </row>
    <row r="615" spans="1:27" ht="12.75" customHeight="1" x14ac:dyDescent="0.3">
      <c r="A615" s="81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50"/>
      <c r="Y615" s="7"/>
      <c r="Z615" s="7"/>
      <c r="AA615" s="7"/>
    </row>
    <row r="616" spans="1:27" ht="12.75" customHeight="1" x14ac:dyDescent="0.3">
      <c r="A616" s="81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50"/>
      <c r="Y616" s="7"/>
      <c r="Z616" s="7"/>
      <c r="AA616" s="7"/>
    </row>
    <row r="617" spans="1:27" ht="12.75" customHeight="1" x14ac:dyDescent="0.3">
      <c r="A617" s="81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50"/>
      <c r="Y617" s="7"/>
      <c r="Z617" s="7"/>
      <c r="AA617" s="7"/>
    </row>
    <row r="618" spans="1:27" ht="12.75" customHeight="1" x14ac:dyDescent="0.3">
      <c r="A618" s="81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50"/>
      <c r="Y618" s="7"/>
      <c r="Z618" s="7"/>
      <c r="AA618" s="7"/>
    </row>
    <row r="619" spans="1:27" ht="12.75" customHeight="1" x14ac:dyDescent="0.3">
      <c r="A619" s="81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50"/>
      <c r="Y619" s="7"/>
      <c r="Z619" s="7"/>
      <c r="AA619" s="7"/>
    </row>
    <row r="620" spans="1:27" ht="12.75" customHeight="1" x14ac:dyDescent="0.3">
      <c r="A620" s="81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50"/>
      <c r="Y620" s="7"/>
      <c r="Z620" s="7"/>
      <c r="AA620" s="7"/>
    </row>
    <row r="621" spans="1:27" ht="12.75" customHeight="1" x14ac:dyDescent="0.3">
      <c r="A621" s="81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50"/>
      <c r="Y621" s="7"/>
      <c r="Z621" s="7"/>
      <c r="AA621" s="7"/>
    </row>
    <row r="622" spans="1:27" ht="12.75" customHeight="1" x14ac:dyDescent="0.3">
      <c r="A622" s="81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50"/>
      <c r="Y622" s="7"/>
      <c r="Z622" s="7"/>
      <c r="AA622" s="7"/>
    </row>
    <row r="623" spans="1:27" ht="12.75" customHeight="1" x14ac:dyDescent="0.3">
      <c r="A623" s="81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50"/>
      <c r="Y623" s="7"/>
      <c r="Z623" s="7"/>
      <c r="AA623" s="7"/>
    </row>
    <row r="624" spans="1:27" ht="12.75" customHeight="1" x14ac:dyDescent="0.3">
      <c r="A624" s="81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50"/>
      <c r="Y624" s="7"/>
      <c r="Z624" s="7"/>
      <c r="AA624" s="7"/>
    </row>
    <row r="625" spans="1:27" ht="12.75" customHeight="1" x14ac:dyDescent="0.3">
      <c r="A625" s="81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50"/>
      <c r="Y625" s="7"/>
      <c r="Z625" s="7"/>
      <c r="AA625" s="7"/>
    </row>
    <row r="626" spans="1:27" ht="12.75" customHeight="1" x14ac:dyDescent="0.3">
      <c r="A626" s="81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50"/>
      <c r="Y626" s="7"/>
      <c r="Z626" s="7"/>
      <c r="AA626" s="7"/>
    </row>
    <row r="627" spans="1:27" ht="12.75" customHeight="1" x14ac:dyDescent="0.3">
      <c r="A627" s="81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50"/>
      <c r="Y627" s="7"/>
      <c r="Z627" s="7"/>
      <c r="AA627" s="7"/>
    </row>
    <row r="628" spans="1:27" ht="12.75" customHeight="1" x14ac:dyDescent="0.3">
      <c r="A628" s="81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50"/>
      <c r="Y628" s="7"/>
      <c r="Z628" s="7"/>
      <c r="AA628" s="7"/>
    </row>
    <row r="629" spans="1:27" ht="12.75" customHeight="1" x14ac:dyDescent="0.3">
      <c r="A629" s="81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50"/>
      <c r="Y629" s="7"/>
      <c r="Z629" s="7"/>
      <c r="AA629" s="7"/>
    </row>
    <row r="630" spans="1:27" ht="12.75" customHeight="1" x14ac:dyDescent="0.3">
      <c r="A630" s="81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50"/>
      <c r="Y630" s="7"/>
      <c r="Z630" s="7"/>
      <c r="AA630" s="7"/>
    </row>
    <row r="631" spans="1:27" ht="12.75" customHeight="1" x14ac:dyDescent="0.3">
      <c r="A631" s="81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50"/>
      <c r="Y631" s="7"/>
      <c r="Z631" s="7"/>
      <c r="AA631" s="7"/>
    </row>
    <row r="632" spans="1:27" ht="12.75" customHeight="1" x14ac:dyDescent="0.3">
      <c r="A632" s="81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50"/>
      <c r="Y632" s="7"/>
      <c r="Z632" s="7"/>
      <c r="AA632" s="7"/>
    </row>
    <row r="633" spans="1:27" ht="12.75" customHeight="1" x14ac:dyDescent="0.3">
      <c r="A633" s="81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50"/>
      <c r="Y633" s="7"/>
      <c r="Z633" s="7"/>
      <c r="AA633" s="7"/>
    </row>
    <row r="634" spans="1:27" ht="12.75" customHeight="1" x14ac:dyDescent="0.3">
      <c r="A634" s="81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50"/>
      <c r="Y634" s="7"/>
      <c r="Z634" s="7"/>
      <c r="AA634" s="7"/>
    </row>
    <row r="635" spans="1:27" ht="12.75" customHeight="1" x14ac:dyDescent="0.3">
      <c r="A635" s="81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50"/>
      <c r="Y635" s="7"/>
      <c r="Z635" s="7"/>
      <c r="AA635" s="7"/>
    </row>
    <row r="636" spans="1:27" ht="12.75" customHeight="1" x14ac:dyDescent="0.3">
      <c r="A636" s="81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50"/>
      <c r="Y636" s="7"/>
      <c r="Z636" s="7"/>
      <c r="AA636" s="7"/>
    </row>
    <row r="637" spans="1:27" ht="12.75" customHeight="1" x14ac:dyDescent="0.3">
      <c r="A637" s="81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50"/>
      <c r="Y637" s="7"/>
      <c r="Z637" s="7"/>
      <c r="AA637" s="7"/>
    </row>
    <row r="638" spans="1:27" ht="12.75" customHeight="1" x14ac:dyDescent="0.3">
      <c r="A638" s="81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50"/>
      <c r="Y638" s="7"/>
      <c r="Z638" s="7"/>
      <c r="AA638" s="7"/>
    </row>
    <row r="639" spans="1:27" ht="12.75" customHeight="1" x14ac:dyDescent="0.3">
      <c r="A639" s="81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50"/>
      <c r="Y639" s="7"/>
      <c r="Z639" s="7"/>
      <c r="AA639" s="7"/>
    </row>
    <row r="640" spans="1:27" ht="12.75" customHeight="1" x14ac:dyDescent="0.3">
      <c r="A640" s="81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50"/>
      <c r="Y640" s="7"/>
      <c r="Z640" s="7"/>
      <c r="AA640" s="7"/>
    </row>
    <row r="641" spans="1:27" ht="12.75" customHeight="1" x14ac:dyDescent="0.3">
      <c r="A641" s="81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50"/>
      <c r="Y641" s="7"/>
      <c r="Z641" s="7"/>
      <c r="AA641" s="7"/>
    </row>
    <row r="642" spans="1:27" ht="12.75" customHeight="1" x14ac:dyDescent="0.3">
      <c r="A642" s="81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50"/>
      <c r="Y642" s="7"/>
      <c r="Z642" s="7"/>
      <c r="AA642" s="7"/>
    </row>
    <row r="643" spans="1:27" ht="12.75" customHeight="1" x14ac:dyDescent="0.3">
      <c r="A643" s="81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50"/>
      <c r="Y643" s="7"/>
      <c r="Z643" s="7"/>
      <c r="AA643" s="7"/>
    </row>
    <row r="644" spans="1:27" ht="12.75" customHeight="1" x14ac:dyDescent="0.3">
      <c r="A644" s="81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50"/>
      <c r="Y644" s="7"/>
      <c r="Z644" s="7"/>
      <c r="AA644" s="7"/>
    </row>
    <row r="645" spans="1:27" ht="12.75" customHeight="1" x14ac:dyDescent="0.3">
      <c r="A645" s="81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50"/>
      <c r="Y645" s="7"/>
      <c r="Z645" s="7"/>
      <c r="AA645" s="7"/>
    </row>
    <row r="646" spans="1:27" ht="12.75" customHeight="1" x14ac:dyDescent="0.3">
      <c r="A646" s="81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50"/>
      <c r="Y646" s="7"/>
      <c r="Z646" s="7"/>
      <c r="AA646" s="7"/>
    </row>
    <row r="647" spans="1:27" ht="12.75" customHeight="1" x14ac:dyDescent="0.3">
      <c r="A647" s="81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50"/>
      <c r="Y647" s="7"/>
      <c r="Z647" s="7"/>
      <c r="AA647" s="7"/>
    </row>
    <row r="648" spans="1:27" ht="12.75" customHeight="1" x14ac:dyDescent="0.3">
      <c r="A648" s="81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50"/>
      <c r="Y648" s="7"/>
      <c r="Z648" s="7"/>
      <c r="AA648" s="7"/>
    </row>
    <row r="649" spans="1:27" ht="12.75" customHeight="1" x14ac:dyDescent="0.3">
      <c r="A649" s="81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50"/>
      <c r="Y649" s="7"/>
      <c r="Z649" s="7"/>
      <c r="AA649" s="7"/>
    </row>
    <row r="650" spans="1:27" ht="12.75" customHeight="1" x14ac:dyDescent="0.3">
      <c r="A650" s="81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50"/>
      <c r="Y650" s="7"/>
      <c r="Z650" s="7"/>
      <c r="AA650" s="7"/>
    </row>
    <row r="651" spans="1:27" ht="12.75" customHeight="1" x14ac:dyDescent="0.3">
      <c r="A651" s="81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50"/>
      <c r="Y651" s="7"/>
      <c r="Z651" s="7"/>
      <c r="AA651" s="7"/>
    </row>
    <row r="652" spans="1:27" ht="12.75" customHeight="1" x14ac:dyDescent="0.3">
      <c r="A652" s="81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50"/>
      <c r="Y652" s="7"/>
      <c r="Z652" s="7"/>
      <c r="AA652" s="7"/>
    </row>
    <row r="653" spans="1:27" ht="12.75" customHeight="1" x14ac:dyDescent="0.3">
      <c r="A653" s="81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50"/>
      <c r="Y653" s="7"/>
      <c r="Z653" s="7"/>
      <c r="AA653" s="7"/>
    </row>
    <row r="654" spans="1:27" ht="12.75" customHeight="1" x14ac:dyDescent="0.3">
      <c r="A654" s="81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50"/>
      <c r="Y654" s="7"/>
      <c r="Z654" s="7"/>
      <c r="AA654" s="7"/>
    </row>
    <row r="655" spans="1:27" ht="12.75" customHeight="1" x14ac:dyDescent="0.3">
      <c r="A655" s="81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50"/>
      <c r="Y655" s="7"/>
      <c r="Z655" s="7"/>
      <c r="AA655" s="7"/>
    </row>
    <row r="656" spans="1:27" ht="12.75" customHeight="1" x14ac:dyDescent="0.3">
      <c r="A656" s="81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50"/>
      <c r="Y656" s="7"/>
      <c r="Z656" s="7"/>
      <c r="AA656" s="7"/>
    </row>
    <row r="657" spans="1:27" ht="12.75" customHeight="1" x14ac:dyDescent="0.3">
      <c r="A657" s="81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50"/>
      <c r="Y657" s="7"/>
      <c r="Z657" s="7"/>
      <c r="AA657" s="7"/>
    </row>
    <row r="658" spans="1:27" ht="12.75" customHeight="1" x14ac:dyDescent="0.3">
      <c r="A658" s="81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50"/>
      <c r="Y658" s="7"/>
      <c r="Z658" s="7"/>
      <c r="AA658" s="7"/>
    </row>
    <row r="659" spans="1:27" ht="12.75" customHeight="1" x14ac:dyDescent="0.3">
      <c r="A659" s="81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50"/>
      <c r="Y659" s="7"/>
      <c r="Z659" s="7"/>
      <c r="AA659" s="7"/>
    </row>
    <row r="660" spans="1:27" ht="12.75" customHeight="1" x14ac:dyDescent="0.3">
      <c r="A660" s="81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50"/>
      <c r="Y660" s="7"/>
      <c r="Z660" s="7"/>
      <c r="AA660" s="7"/>
    </row>
    <row r="661" spans="1:27" ht="12.75" customHeight="1" x14ac:dyDescent="0.3">
      <c r="A661" s="81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50"/>
      <c r="Y661" s="7"/>
      <c r="Z661" s="7"/>
      <c r="AA661" s="7"/>
    </row>
    <row r="662" spans="1:27" ht="12.75" customHeight="1" x14ac:dyDescent="0.3">
      <c r="A662" s="81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50"/>
      <c r="Y662" s="7"/>
      <c r="Z662" s="7"/>
      <c r="AA662" s="7"/>
    </row>
    <row r="663" spans="1:27" ht="12.75" customHeight="1" x14ac:dyDescent="0.3">
      <c r="A663" s="81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50"/>
      <c r="Y663" s="7"/>
      <c r="Z663" s="7"/>
      <c r="AA663" s="7"/>
    </row>
    <row r="664" spans="1:27" ht="12.75" customHeight="1" x14ac:dyDescent="0.3">
      <c r="A664" s="81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50"/>
      <c r="Y664" s="7"/>
      <c r="Z664" s="7"/>
      <c r="AA664" s="7"/>
    </row>
    <row r="665" spans="1:27" ht="12.75" customHeight="1" x14ac:dyDescent="0.3">
      <c r="A665" s="81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50"/>
      <c r="Y665" s="7"/>
      <c r="Z665" s="7"/>
      <c r="AA665" s="7"/>
    </row>
    <row r="666" spans="1:27" ht="12.75" customHeight="1" x14ac:dyDescent="0.3">
      <c r="A666" s="81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50"/>
      <c r="Y666" s="7"/>
      <c r="Z666" s="7"/>
      <c r="AA666" s="7"/>
    </row>
    <row r="667" spans="1:27" ht="12.75" customHeight="1" x14ac:dyDescent="0.3">
      <c r="A667" s="81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50"/>
      <c r="Y667" s="7"/>
      <c r="Z667" s="7"/>
      <c r="AA667" s="7"/>
    </row>
    <row r="668" spans="1:27" ht="12.75" customHeight="1" x14ac:dyDescent="0.3">
      <c r="A668" s="81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50"/>
      <c r="Y668" s="7"/>
      <c r="Z668" s="7"/>
      <c r="AA668" s="7"/>
    </row>
    <row r="669" spans="1:27" ht="12.75" customHeight="1" x14ac:dyDescent="0.3">
      <c r="A669" s="81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50"/>
      <c r="Y669" s="7"/>
      <c r="Z669" s="7"/>
      <c r="AA669" s="7"/>
    </row>
    <row r="670" spans="1:27" ht="12.75" customHeight="1" x14ac:dyDescent="0.3">
      <c r="A670" s="81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50"/>
      <c r="Y670" s="7"/>
      <c r="Z670" s="7"/>
      <c r="AA670" s="7"/>
    </row>
    <row r="671" spans="1:27" ht="12.75" customHeight="1" x14ac:dyDescent="0.3">
      <c r="A671" s="81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50"/>
      <c r="Y671" s="7"/>
      <c r="Z671" s="7"/>
      <c r="AA671" s="7"/>
    </row>
    <row r="672" spans="1:27" ht="12.75" customHeight="1" x14ac:dyDescent="0.3">
      <c r="A672" s="81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50"/>
      <c r="Y672" s="7"/>
      <c r="Z672" s="7"/>
      <c r="AA672" s="7"/>
    </row>
    <row r="673" spans="1:27" ht="12.75" customHeight="1" x14ac:dyDescent="0.3">
      <c r="A673" s="81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50"/>
      <c r="Y673" s="7"/>
      <c r="Z673" s="7"/>
      <c r="AA673" s="7"/>
    </row>
    <row r="674" spans="1:27" ht="12.75" customHeight="1" x14ac:dyDescent="0.3">
      <c r="A674" s="81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50"/>
      <c r="Y674" s="7"/>
      <c r="Z674" s="7"/>
      <c r="AA674" s="7"/>
    </row>
    <row r="675" spans="1:27" ht="12.75" customHeight="1" x14ac:dyDescent="0.3">
      <c r="A675" s="81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50"/>
      <c r="Y675" s="7"/>
      <c r="Z675" s="7"/>
      <c r="AA675" s="7"/>
    </row>
    <row r="676" spans="1:27" ht="12.75" customHeight="1" x14ac:dyDescent="0.3">
      <c r="A676" s="81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50"/>
      <c r="Y676" s="7"/>
      <c r="Z676" s="7"/>
      <c r="AA676" s="7"/>
    </row>
    <row r="677" spans="1:27" ht="12.75" customHeight="1" x14ac:dyDescent="0.3">
      <c r="A677" s="81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50"/>
      <c r="Y677" s="7"/>
      <c r="Z677" s="7"/>
      <c r="AA677" s="7"/>
    </row>
    <row r="678" spans="1:27" ht="12.75" customHeight="1" x14ac:dyDescent="0.3">
      <c r="A678" s="81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50"/>
      <c r="Y678" s="7"/>
      <c r="Z678" s="7"/>
      <c r="AA678" s="7"/>
    </row>
    <row r="679" spans="1:27" ht="12.75" customHeight="1" x14ac:dyDescent="0.3">
      <c r="A679" s="81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50"/>
      <c r="Y679" s="7"/>
      <c r="Z679" s="7"/>
      <c r="AA679" s="7"/>
    </row>
    <row r="680" spans="1:27" ht="12.75" customHeight="1" x14ac:dyDescent="0.3">
      <c r="A680" s="81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50"/>
      <c r="Y680" s="7"/>
      <c r="Z680" s="7"/>
      <c r="AA680" s="7"/>
    </row>
    <row r="681" spans="1:27" ht="12.75" customHeight="1" x14ac:dyDescent="0.3">
      <c r="A681" s="81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50"/>
      <c r="Y681" s="7"/>
      <c r="Z681" s="7"/>
      <c r="AA681" s="7"/>
    </row>
    <row r="682" spans="1:27" ht="12.75" customHeight="1" x14ac:dyDescent="0.3">
      <c r="A682" s="81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50"/>
      <c r="Y682" s="7"/>
      <c r="Z682" s="7"/>
      <c r="AA682" s="7"/>
    </row>
    <row r="683" spans="1:27" ht="12.75" customHeight="1" x14ac:dyDescent="0.3">
      <c r="A683" s="81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50"/>
      <c r="Y683" s="7"/>
      <c r="Z683" s="7"/>
      <c r="AA683" s="7"/>
    </row>
    <row r="684" spans="1:27" ht="12.75" customHeight="1" x14ac:dyDescent="0.3">
      <c r="A684" s="81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50"/>
      <c r="Y684" s="7"/>
      <c r="Z684" s="7"/>
      <c r="AA684" s="7"/>
    </row>
    <row r="685" spans="1:27" ht="12.75" customHeight="1" x14ac:dyDescent="0.3">
      <c r="A685" s="81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50"/>
      <c r="Y685" s="7"/>
      <c r="Z685" s="7"/>
      <c r="AA685" s="7"/>
    </row>
    <row r="686" spans="1:27" ht="12.75" customHeight="1" x14ac:dyDescent="0.3">
      <c r="A686" s="81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50"/>
      <c r="Y686" s="7"/>
      <c r="Z686" s="7"/>
      <c r="AA686" s="7"/>
    </row>
    <row r="687" spans="1:27" ht="12.75" customHeight="1" x14ac:dyDescent="0.3">
      <c r="A687" s="81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50"/>
      <c r="Y687" s="7"/>
      <c r="Z687" s="7"/>
      <c r="AA687" s="7"/>
    </row>
    <row r="688" spans="1:27" ht="12.75" customHeight="1" x14ac:dyDescent="0.3">
      <c r="A688" s="81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50"/>
      <c r="Y688" s="7"/>
      <c r="Z688" s="7"/>
      <c r="AA688" s="7"/>
    </row>
    <row r="689" spans="1:27" ht="12.75" customHeight="1" x14ac:dyDescent="0.3">
      <c r="A689" s="81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50"/>
      <c r="Y689" s="7"/>
      <c r="Z689" s="7"/>
      <c r="AA689" s="7"/>
    </row>
    <row r="690" spans="1:27" ht="12.75" customHeight="1" x14ac:dyDescent="0.3">
      <c r="A690" s="81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50"/>
      <c r="Y690" s="7"/>
      <c r="Z690" s="7"/>
      <c r="AA690" s="7"/>
    </row>
    <row r="691" spans="1:27" ht="12.75" customHeight="1" x14ac:dyDescent="0.3">
      <c r="A691" s="81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50"/>
      <c r="Y691" s="7"/>
      <c r="Z691" s="7"/>
      <c r="AA691" s="7"/>
    </row>
    <row r="692" spans="1:27" ht="12.75" customHeight="1" x14ac:dyDescent="0.3">
      <c r="A692" s="81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50"/>
      <c r="Y692" s="7"/>
      <c r="Z692" s="7"/>
      <c r="AA692" s="7"/>
    </row>
    <row r="693" spans="1:27" ht="12.75" customHeight="1" x14ac:dyDescent="0.3">
      <c r="A693" s="81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50"/>
      <c r="Y693" s="7"/>
      <c r="Z693" s="7"/>
      <c r="AA693" s="7"/>
    </row>
    <row r="694" spans="1:27" ht="12.75" customHeight="1" x14ac:dyDescent="0.3">
      <c r="A694" s="81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50"/>
      <c r="Y694" s="7"/>
      <c r="Z694" s="7"/>
      <c r="AA694" s="7"/>
    </row>
    <row r="695" spans="1:27" ht="12.75" customHeight="1" x14ac:dyDescent="0.3">
      <c r="A695" s="81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50"/>
      <c r="Y695" s="7"/>
      <c r="Z695" s="7"/>
      <c r="AA695" s="7"/>
    </row>
    <row r="696" spans="1:27" ht="12.75" customHeight="1" x14ac:dyDescent="0.3">
      <c r="A696" s="81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50"/>
      <c r="Y696" s="7"/>
      <c r="Z696" s="7"/>
      <c r="AA696" s="7"/>
    </row>
    <row r="697" spans="1:27" ht="12.75" customHeight="1" x14ac:dyDescent="0.3">
      <c r="A697" s="81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50"/>
      <c r="Y697" s="7"/>
      <c r="Z697" s="7"/>
      <c r="AA697" s="7"/>
    </row>
    <row r="698" spans="1:27" ht="12.75" customHeight="1" x14ac:dyDescent="0.3">
      <c r="A698" s="81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50"/>
      <c r="Y698" s="7"/>
      <c r="Z698" s="7"/>
      <c r="AA698" s="7"/>
    </row>
    <row r="699" spans="1:27" ht="12.75" customHeight="1" x14ac:dyDescent="0.3">
      <c r="A699" s="81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50"/>
      <c r="Y699" s="7"/>
      <c r="Z699" s="7"/>
      <c r="AA699" s="7"/>
    </row>
    <row r="700" spans="1:27" ht="12.75" customHeight="1" x14ac:dyDescent="0.3">
      <c r="A700" s="81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50"/>
      <c r="Y700" s="7"/>
      <c r="Z700" s="7"/>
      <c r="AA700" s="7"/>
    </row>
    <row r="701" spans="1:27" ht="12.75" customHeight="1" x14ac:dyDescent="0.3">
      <c r="A701" s="81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50"/>
      <c r="Y701" s="7"/>
      <c r="Z701" s="7"/>
      <c r="AA701" s="7"/>
    </row>
    <row r="702" spans="1:27" ht="12.75" customHeight="1" x14ac:dyDescent="0.3">
      <c r="A702" s="81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50"/>
      <c r="Y702" s="7"/>
      <c r="Z702" s="7"/>
      <c r="AA702" s="7"/>
    </row>
    <row r="703" spans="1:27" ht="12.75" customHeight="1" x14ac:dyDescent="0.3">
      <c r="A703" s="81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50"/>
      <c r="Y703" s="7"/>
      <c r="Z703" s="7"/>
      <c r="AA703" s="7"/>
    </row>
    <row r="704" spans="1:27" ht="12.75" customHeight="1" x14ac:dyDescent="0.3">
      <c r="A704" s="81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50"/>
      <c r="Y704" s="7"/>
      <c r="Z704" s="7"/>
      <c r="AA704" s="7"/>
    </row>
    <row r="705" spans="1:27" ht="12.75" customHeight="1" x14ac:dyDescent="0.3">
      <c r="A705" s="81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50"/>
      <c r="Y705" s="7"/>
      <c r="Z705" s="7"/>
      <c r="AA705" s="7"/>
    </row>
    <row r="706" spans="1:27" ht="12.75" customHeight="1" x14ac:dyDescent="0.3">
      <c r="A706" s="81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50"/>
      <c r="Y706" s="7"/>
      <c r="Z706" s="7"/>
      <c r="AA706" s="7"/>
    </row>
    <row r="707" spans="1:27" ht="12.75" customHeight="1" x14ac:dyDescent="0.3">
      <c r="A707" s="81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50"/>
      <c r="Y707" s="7"/>
      <c r="Z707" s="7"/>
      <c r="AA707" s="7"/>
    </row>
    <row r="708" spans="1:27" ht="12.75" customHeight="1" x14ac:dyDescent="0.3">
      <c r="A708" s="81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50"/>
      <c r="Y708" s="7"/>
      <c r="Z708" s="7"/>
      <c r="AA708" s="7"/>
    </row>
    <row r="709" spans="1:27" ht="12.75" customHeight="1" x14ac:dyDescent="0.3">
      <c r="A709" s="81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50"/>
      <c r="Y709" s="7"/>
      <c r="Z709" s="7"/>
      <c r="AA709" s="7"/>
    </row>
    <row r="710" spans="1:27" ht="12.75" customHeight="1" x14ac:dyDescent="0.3">
      <c r="A710" s="81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50"/>
      <c r="Y710" s="7"/>
      <c r="Z710" s="7"/>
      <c r="AA710" s="7"/>
    </row>
    <row r="711" spans="1:27" ht="12.75" customHeight="1" x14ac:dyDescent="0.3">
      <c r="A711" s="81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50"/>
      <c r="Y711" s="7"/>
      <c r="Z711" s="7"/>
      <c r="AA711" s="7"/>
    </row>
    <row r="712" spans="1:27" ht="12.75" customHeight="1" x14ac:dyDescent="0.3">
      <c r="A712" s="81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50"/>
      <c r="Y712" s="7"/>
      <c r="Z712" s="7"/>
      <c r="AA712" s="7"/>
    </row>
    <row r="713" spans="1:27" ht="12.75" customHeight="1" x14ac:dyDescent="0.3">
      <c r="A713" s="81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50"/>
      <c r="Y713" s="7"/>
      <c r="Z713" s="7"/>
      <c r="AA713" s="7"/>
    </row>
    <row r="714" spans="1:27" ht="12.75" customHeight="1" x14ac:dyDescent="0.3">
      <c r="A714" s="81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50"/>
      <c r="Y714" s="7"/>
      <c r="Z714" s="7"/>
      <c r="AA714" s="7"/>
    </row>
    <row r="715" spans="1:27" ht="12.75" customHeight="1" x14ac:dyDescent="0.3">
      <c r="A715" s="81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50"/>
      <c r="Y715" s="7"/>
      <c r="Z715" s="7"/>
      <c r="AA715" s="7"/>
    </row>
    <row r="716" spans="1:27" ht="12.75" customHeight="1" x14ac:dyDescent="0.3">
      <c r="A716" s="81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50"/>
      <c r="Y716" s="7"/>
      <c r="Z716" s="7"/>
      <c r="AA716" s="7"/>
    </row>
    <row r="717" spans="1:27" ht="12.75" customHeight="1" x14ac:dyDescent="0.3">
      <c r="A717" s="81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50"/>
      <c r="Y717" s="7"/>
      <c r="Z717" s="7"/>
      <c r="AA717" s="7"/>
    </row>
    <row r="718" spans="1:27" ht="12.75" customHeight="1" x14ac:dyDescent="0.3">
      <c r="A718" s="81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50"/>
      <c r="Y718" s="7"/>
      <c r="Z718" s="7"/>
      <c r="AA718" s="7"/>
    </row>
    <row r="719" spans="1:27" ht="12.75" customHeight="1" x14ac:dyDescent="0.3">
      <c r="A719" s="81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50"/>
      <c r="Y719" s="7"/>
      <c r="Z719" s="7"/>
      <c r="AA719" s="7"/>
    </row>
    <row r="720" spans="1:27" ht="12.75" customHeight="1" x14ac:dyDescent="0.3">
      <c r="A720" s="81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50"/>
      <c r="Y720" s="7"/>
      <c r="Z720" s="7"/>
      <c r="AA720" s="7"/>
    </row>
    <row r="721" spans="1:27" ht="12.75" customHeight="1" x14ac:dyDescent="0.3">
      <c r="A721" s="81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50"/>
      <c r="Y721" s="7"/>
      <c r="Z721" s="7"/>
      <c r="AA721" s="7"/>
    </row>
    <row r="722" spans="1:27" ht="12.75" customHeight="1" x14ac:dyDescent="0.3">
      <c r="A722" s="81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50"/>
      <c r="Y722" s="7"/>
      <c r="Z722" s="7"/>
      <c r="AA722" s="7"/>
    </row>
    <row r="723" spans="1:27" ht="12.75" customHeight="1" x14ac:dyDescent="0.3">
      <c r="A723" s="81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50"/>
      <c r="Y723" s="7"/>
      <c r="Z723" s="7"/>
      <c r="AA723" s="7"/>
    </row>
    <row r="724" spans="1:27" ht="12.75" customHeight="1" x14ac:dyDescent="0.3">
      <c r="A724" s="81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50"/>
      <c r="Y724" s="7"/>
      <c r="Z724" s="7"/>
      <c r="AA724" s="7"/>
    </row>
    <row r="725" spans="1:27" ht="12.75" customHeight="1" x14ac:dyDescent="0.3">
      <c r="A725" s="81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50"/>
      <c r="Y725" s="7"/>
      <c r="Z725" s="7"/>
      <c r="AA725" s="7"/>
    </row>
    <row r="726" spans="1:27" ht="12.75" customHeight="1" x14ac:dyDescent="0.3">
      <c r="A726" s="81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50"/>
      <c r="Y726" s="7"/>
      <c r="Z726" s="7"/>
      <c r="AA726" s="7"/>
    </row>
    <row r="727" spans="1:27" ht="12.75" customHeight="1" x14ac:dyDescent="0.3">
      <c r="A727" s="81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50"/>
      <c r="Y727" s="7"/>
      <c r="Z727" s="7"/>
      <c r="AA727" s="7"/>
    </row>
    <row r="728" spans="1:27" ht="12.75" customHeight="1" x14ac:dyDescent="0.3">
      <c r="A728" s="81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50"/>
      <c r="Y728" s="7"/>
      <c r="Z728" s="7"/>
      <c r="AA728" s="7"/>
    </row>
    <row r="729" spans="1:27" ht="12.75" customHeight="1" x14ac:dyDescent="0.3">
      <c r="A729" s="81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50"/>
      <c r="Y729" s="7"/>
      <c r="Z729" s="7"/>
      <c r="AA729" s="7"/>
    </row>
    <row r="730" spans="1:27" ht="12.75" customHeight="1" x14ac:dyDescent="0.3">
      <c r="A730" s="81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50"/>
      <c r="Y730" s="7"/>
      <c r="Z730" s="7"/>
      <c r="AA730" s="7"/>
    </row>
    <row r="731" spans="1:27" ht="12.75" customHeight="1" x14ac:dyDescent="0.3">
      <c r="A731" s="81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50"/>
      <c r="Y731" s="7"/>
      <c r="Z731" s="7"/>
      <c r="AA731" s="7"/>
    </row>
    <row r="732" spans="1:27" ht="12.75" customHeight="1" x14ac:dyDescent="0.3">
      <c r="A732" s="81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50"/>
      <c r="Y732" s="7"/>
      <c r="Z732" s="7"/>
      <c r="AA732" s="7"/>
    </row>
    <row r="733" spans="1:27" ht="12.75" customHeight="1" x14ac:dyDescent="0.3">
      <c r="A733" s="81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50"/>
      <c r="Y733" s="7"/>
      <c r="Z733" s="7"/>
      <c r="AA733" s="7"/>
    </row>
    <row r="734" spans="1:27" ht="12.75" customHeight="1" x14ac:dyDescent="0.3">
      <c r="A734" s="81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50"/>
      <c r="Y734" s="7"/>
      <c r="Z734" s="7"/>
      <c r="AA734" s="7"/>
    </row>
    <row r="735" spans="1:27" ht="12.75" customHeight="1" x14ac:dyDescent="0.3">
      <c r="A735" s="81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50"/>
      <c r="Y735" s="7"/>
      <c r="Z735" s="7"/>
      <c r="AA735" s="7"/>
    </row>
    <row r="736" spans="1:27" ht="12.75" customHeight="1" x14ac:dyDescent="0.3">
      <c r="A736" s="81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50"/>
      <c r="Y736" s="7"/>
      <c r="Z736" s="7"/>
      <c r="AA736" s="7"/>
    </row>
    <row r="737" spans="1:27" ht="12.75" customHeight="1" x14ac:dyDescent="0.3">
      <c r="A737" s="81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50"/>
      <c r="Y737" s="7"/>
      <c r="Z737" s="7"/>
      <c r="AA737" s="7"/>
    </row>
    <row r="738" spans="1:27" ht="12.75" customHeight="1" x14ac:dyDescent="0.3">
      <c r="A738" s="81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50"/>
      <c r="Y738" s="7"/>
      <c r="Z738" s="7"/>
      <c r="AA738" s="7"/>
    </row>
    <row r="739" spans="1:27" ht="12.75" customHeight="1" x14ac:dyDescent="0.3">
      <c r="A739" s="81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50"/>
      <c r="Y739" s="7"/>
      <c r="Z739" s="7"/>
      <c r="AA739" s="7"/>
    </row>
    <row r="740" spans="1:27" ht="12.75" customHeight="1" x14ac:dyDescent="0.3">
      <c r="A740" s="81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50"/>
      <c r="Y740" s="7"/>
      <c r="Z740" s="7"/>
      <c r="AA740" s="7"/>
    </row>
    <row r="741" spans="1:27" ht="12.75" customHeight="1" x14ac:dyDescent="0.3">
      <c r="A741" s="81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50"/>
      <c r="Y741" s="7"/>
      <c r="Z741" s="7"/>
      <c r="AA741" s="7"/>
    </row>
    <row r="742" spans="1:27" ht="12.75" customHeight="1" x14ac:dyDescent="0.3">
      <c r="A742" s="81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50"/>
      <c r="Y742" s="7"/>
      <c r="Z742" s="7"/>
      <c r="AA742" s="7"/>
    </row>
    <row r="743" spans="1:27" ht="12.75" customHeight="1" x14ac:dyDescent="0.3">
      <c r="A743" s="81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50"/>
      <c r="Y743" s="7"/>
      <c r="Z743" s="7"/>
      <c r="AA743" s="7"/>
    </row>
    <row r="744" spans="1:27" ht="12.75" customHeight="1" x14ac:dyDescent="0.3">
      <c r="A744" s="81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50"/>
      <c r="Y744" s="7"/>
      <c r="Z744" s="7"/>
      <c r="AA744" s="7"/>
    </row>
    <row r="745" spans="1:27" ht="12.75" customHeight="1" x14ac:dyDescent="0.3">
      <c r="A745" s="81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50"/>
      <c r="Y745" s="7"/>
      <c r="Z745" s="7"/>
      <c r="AA745" s="7"/>
    </row>
    <row r="746" spans="1:27" ht="12.75" customHeight="1" x14ac:dyDescent="0.3">
      <c r="A746" s="81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50"/>
      <c r="Y746" s="7"/>
      <c r="Z746" s="7"/>
      <c r="AA746" s="7"/>
    </row>
    <row r="747" spans="1:27" ht="12.75" customHeight="1" x14ac:dyDescent="0.3">
      <c r="A747" s="81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50"/>
      <c r="Y747" s="7"/>
      <c r="Z747" s="7"/>
      <c r="AA747" s="7"/>
    </row>
    <row r="748" spans="1:27" ht="12.75" customHeight="1" x14ac:dyDescent="0.3">
      <c r="A748" s="81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50"/>
      <c r="Y748" s="7"/>
      <c r="Z748" s="7"/>
      <c r="AA748" s="7"/>
    </row>
    <row r="749" spans="1:27" ht="12.75" customHeight="1" x14ac:dyDescent="0.3">
      <c r="A749" s="81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50"/>
      <c r="Y749" s="7"/>
      <c r="Z749" s="7"/>
      <c r="AA749" s="7"/>
    </row>
    <row r="750" spans="1:27" ht="12.75" customHeight="1" x14ac:dyDescent="0.3">
      <c r="A750" s="81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50"/>
      <c r="Y750" s="7"/>
      <c r="Z750" s="7"/>
      <c r="AA750" s="7"/>
    </row>
    <row r="751" spans="1:27" ht="12.75" customHeight="1" x14ac:dyDescent="0.3">
      <c r="A751" s="81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50"/>
      <c r="Y751" s="7"/>
      <c r="Z751" s="7"/>
      <c r="AA751" s="7"/>
    </row>
    <row r="752" spans="1:27" ht="12.75" customHeight="1" x14ac:dyDescent="0.3">
      <c r="A752" s="81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50"/>
      <c r="Y752" s="7"/>
      <c r="Z752" s="7"/>
      <c r="AA752" s="7"/>
    </row>
    <row r="753" spans="1:27" ht="12.75" customHeight="1" x14ac:dyDescent="0.3">
      <c r="A753" s="81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50"/>
      <c r="Y753" s="7"/>
      <c r="Z753" s="7"/>
      <c r="AA753" s="7"/>
    </row>
    <row r="754" spans="1:27" ht="12.75" customHeight="1" x14ac:dyDescent="0.3">
      <c r="A754" s="81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50"/>
      <c r="Y754" s="7"/>
      <c r="Z754" s="7"/>
      <c r="AA754" s="7"/>
    </row>
    <row r="755" spans="1:27" ht="12.75" customHeight="1" x14ac:dyDescent="0.3">
      <c r="A755" s="81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50"/>
      <c r="Y755" s="7"/>
      <c r="Z755" s="7"/>
      <c r="AA755" s="7"/>
    </row>
    <row r="756" spans="1:27" ht="12.75" customHeight="1" x14ac:dyDescent="0.3">
      <c r="A756" s="81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50"/>
      <c r="Y756" s="7"/>
      <c r="Z756" s="7"/>
      <c r="AA756" s="7"/>
    </row>
    <row r="757" spans="1:27" ht="12.75" customHeight="1" x14ac:dyDescent="0.3">
      <c r="A757" s="81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50"/>
      <c r="Y757" s="7"/>
      <c r="Z757" s="7"/>
      <c r="AA757" s="7"/>
    </row>
    <row r="758" spans="1:27" ht="12.75" customHeight="1" x14ac:dyDescent="0.3">
      <c r="A758" s="81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50"/>
      <c r="Y758" s="7"/>
      <c r="Z758" s="7"/>
      <c r="AA758" s="7"/>
    </row>
    <row r="759" spans="1:27" ht="12.75" customHeight="1" x14ac:dyDescent="0.3">
      <c r="A759" s="81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50"/>
      <c r="Y759" s="7"/>
      <c r="Z759" s="7"/>
      <c r="AA759" s="7"/>
    </row>
    <row r="760" spans="1:27" ht="12.75" customHeight="1" x14ac:dyDescent="0.3">
      <c r="A760" s="81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50"/>
      <c r="Y760" s="7"/>
      <c r="Z760" s="7"/>
      <c r="AA760" s="7"/>
    </row>
    <row r="761" spans="1:27" ht="12.75" customHeight="1" x14ac:dyDescent="0.3">
      <c r="A761" s="81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50"/>
      <c r="Y761" s="7"/>
      <c r="Z761" s="7"/>
      <c r="AA761" s="7"/>
    </row>
    <row r="762" spans="1:27" ht="12.75" customHeight="1" x14ac:dyDescent="0.3">
      <c r="A762" s="81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50"/>
      <c r="Y762" s="7"/>
      <c r="Z762" s="7"/>
      <c r="AA762" s="7"/>
    </row>
    <row r="763" spans="1:27" ht="12.75" customHeight="1" x14ac:dyDescent="0.3">
      <c r="A763" s="81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50"/>
      <c r="Y763" s="7"/>
      <c r="Z763" s="7"/>
      <c r="AA763" s="7"/>
    </row>
    <row r="764" spans="1:27" ht="12.75" customHeight="1" x14ac:dyDescent="0.3">
      <c r="A764" s="81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50"/>
      <c r="Y764" s="7"/>
      <c r="Z764" s="7"/>
      <c r="AA764" s="7"/>
    </row>
    <row r="765" spans="1:27" ht="12.75" customHeight="1" x14ac:dyDescent="0.3">
      <c r="A765" s="81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50"/>
      <c r="Y765" s="7"/>
      <c r="Z765" s="7"/>
      <c r="AA765" s="7"/>
    </row>
    <row r="766" spans="1:27" ht="12.75" customHeight="1" x14ac:dyDescent="0.3">
      <c r="A766" s="81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50"/>
      <c r="Y766" s="7"/>
      <c r="Z766" s="7"/>
      <c r="AA766" s="7"/>
    </row>
    <row r="767" spans="1:27" ht="12.75" customHeight="1" x14ac:dyDescent="0.3">
      <c r="A767" s="81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50"/>
      <c r="Y767" s="7"/>
      <c r="Z767" s="7"/>
      <c r="AA767" s="7"/>
    </row>
    <row r="768" spans="1:27" ht="12.75" customHeight="1" x14ac:dyDescent="0.3">
      <c r="A768" s="81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50"/>
      <c r="Y768" s="7"/>
      <c r="Z768" s="7"/>
      <c r="AA768" s="7"/>
    </row>
    <row r="769" spans="1:27" ht="12.75" customHeight="1" x14ac:dyDescent="0.3">
      <c r="A769" s="81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50"/>
      <c r="Y769" s="7"/>
      <c r="Z769" s="7"/>
      <c r="AA769" s="7"/>
    </row>
    <row r="770" spans="1:27" ht="12.75" customHeight="1" x14ac:dyDescent="0.3">
      <c r="A770" s="81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50"/>
      <c r="Y770" s="7"/>
      <c r="Z770" s="7"/>
      <c r="AA770" s="7"/>
    </row>
    <row r="771" spans="1:27" ht="12.75" customHeight="1" x14ac:dyDescent="0.3">
      <c r="A771" s="81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50"/>
      <c r="Y771" s="7"/>
      <c r="Z771" s="7"/>
      <c r="AA771" s="7"/>
    </row>
    <row r="772" spans="1:27" ht="12.75" customHeight="1" x14ac:dyDescent="0.3">
      <c r="A772" s="81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50"/>
      <c r="Y772" s="7"/>
      <c r="Z772" s="7"/>
      <c r="AA772" s="7"/>
    </row>
    <row r="773" spans="1:27" ht="12.75" customHeight="1" x14ac:dyDescent="0.3">
      <c r="A773" s="81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50"/>
      <c r="Y773" s="7"/>
      <c r="Z773" s="7"/>
      <c r="AA773" s="7"/>
    </row>
    <row r="774" spans="1:27" ht="12.75" customHeight="1" x14ac:dyDescent="0.3">
      <c r="A774" s="81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50"/>
      <c r="Y774" s="7"/>
      <c r="Z774" s="7"/>
      <c r="AA774" s="7"/>
    </row>
    <row r="775" spans="1:27" ht="12.75" customHeight="1" x14ac:dyDescent="0.3">
      <c r="A775" s="81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50"/>
      <c r="Y775" s="7"/>
      <c r="Z775" s="7"/>
      <c r="AA775" s="7"/>
    </row>
    <row r="776" spans="1:27" ht="12.75" customHeight="1" x14ac:dyDescent="0.3">
      <c r="A776" s="81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50"/>
      <c r="Y776" s="7"/>
      <c r="Z776" s="7"/>
      <c r="AA776" s="7"/>
    </row>
    <row r="777" spans="1:27" ht="12.75" customHeight="1" x14ac:dyDescent="0.3">
      <c r="A777" s="81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50"/>
      <c r="Y777" s="7"/>
      <c r="Z777" s="7"/>
      <c r="AA777" s="7"/>
    </row>
    <row r="778" spans="1:27" ht="12.75" customHeight="1" x14ac:dyDescent="0.3">
      <c r="A778" s="81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50"/>
      <c r="Y778" s="7"/>
      <c r="Z778" s="7"/>
      <c r="AA778" s="7"/>
    </row>
    <row r="779" spans="1:27" ht="12.75" customHeight="1" x14ac:dyDescent="0.3">
      <c r="A779" s="81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50"/>
      <c r="Y779" s="7"/>
      <c r="Z779" s="7"/>
      <c r="AA779" s="7"/>
    </row>
    <row r="780" spans="1:27" ht="12.75" customHeight="1" x14ac:dyDescent="0.3">
      <c r="A780" s="81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50"/>
      <c r="Y780" s="7"/>
      <c r="Z780" s="7"/>
      <c r="AA780" s="7"/>
    </row>
    <row r="781" spans="1:27" ht="12.75" customHeight="1" x14ac:dyDescent="0.3">
      <c r="A781" s="81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50"/>
      <c r="Y781" s="7"/>
      <c r="Z781" s="7"/>
      <c r="AA781" s="7"/>
    </row>
    <row r="782" spans="1:27" ht="12.75" customHeight="1" x14ac:dyDescent="0.3">
      <c r="A782" s="81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50"/>
      <c r="Y782" s="7"/>
      <c r="Z782" s="7"/>
      <c r="AA782" s="7"/>
    </row>
    <row r="783" spans="1:27" ht="12.75" customHeight="1" x14ac:dyDescent="0.3">
      <c r="A783" s="81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50"/>
      <c r="Y783" s="7"/>
      <c r="Z783" s="7"/>
      <c r="AA783" s="7"/>
    </row>
    <row r="784" spans="1:27" ht="12.75" customHeight="1" x14ac:dyDescent="0.3">
      <c r="A784" s="81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50"/>
      <c r="Y784" s="7"/>
      <c r="Z784" s="7"/>
      <c r="AA784" s="7"/>
    </row>
    <row r="785" spans="1:27" ht="12.75" customHeight="1" x14ac:dyDescent="0.3">
      <c r="A785" s="81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50"/>
      <c r="Y785" s="7"/>
      <c r="Z785" s="7"/>
      <c r="AA785" s="7"/>
    </row>
    <row r="786" spans="1:27" ht="12.75" customHeight="1" x14ac:dyDescent="0.3">
      <c r="A786" s="81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50"/>
      <c r="Y786" s="7"/>
      <c r="Z786" s="7"/>
      <c r="AA786" s="7"/>
    </row>
    <row r="787" spans="1:27" ht="12.75" customHeight="1" x14ac:dyDescent="0.3">
      <c r="A787" s="81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50"/>
      <c r="Y787" s="7"/>
      <c r="Z787" s="7"/>
      <c r="AA787" s="7"/>
    </row>
    <row r="788" spans="1:27" ht="12.75" customHeight="1" x14ac:dyDescent="0.3">
      <c r="A788" s="81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50"/>
      <c r="Y788" s="7"/>
      <c r="Z788" s="7"/>
      <c r="AA788" s="7"/>
    </row>
    <row r="789" spans="1:27" ht="12.75" customHeight="1" x14ac:dyDescent="0.3">
      <c r="A789" s="81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50"/>
      <c r="Y789" s="7"/>
      <c r="Z789" s="7"/>
      <c r="AA789" s="7"/>
    </row>
    <row r="790" spans="1:27" ht="12.75" customHeight="1" x14ac:dyDescent="0.3">
      <c r="A790" s="81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50"/>
      <c r="Y790" s="7"/>
      <c r="Z790" s="7"/>
      <c r="AA790" s="7"/>
    </row>
    <row r="791" spans="1:27" ht="12.75" customHeight="1" x14ac:dyDescent="0.3">
      <c r="A791" s="81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50"/>
      <c r="Y791" s="7"/>
      <c r="Z791" s="7"/>
      <c r="AA791" s="7"/>
    </row>
    <row r="792" spans="1:27" ht="12.75" customHeight="1" x14ac:dyDescent="0.3">
      <c r="A792" s="81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50"/>
      <c r="Y792" s="7"/>
      <c r="Z792" s="7"/>
      <c r="AA792" s="7"/>
    </row>
    <row r="793" spans="1:27" ht="12.75" customHeight="1" x14ac:dyDescent="0.3">
      <c r="A793" s="81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50"/>
      <c r="Y793" s="7"/>
      <c r="Z793" s="7"/>
      <c r="AA793" s="7"/>
    </row>
    <row r="794" spans="1:27" ht="12.75" customHeight="1" x14ac:dyDescent="0.3">
      <c r="A794" s="81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50"/>
      <c r="Y794" s="7"/>
      <c r="Z794" s="7"/>
      <c r="AA794" s="7"/>
    </row>
    <row r="795" spans="1:27" ht="12.75" customHeight="1" x14ac:dyDescent="0.3">
      <c r="A795" s="81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50"/>
      <c r="Y795" s="7"/>
      <c r="Z795" s="7"/>
      <c r="AA795" s="7"/>
    </row>
    <row r="796" spans="1:27" ht="12.75" customHeight="1" x14ac:dyDescent="0.3">
      <c r="A796" s="81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50"/>
      <c r="Y796" s="7"/>
      <c r="Z796" s="7"/>
      <c r="AA796" s="7"/>
    </row>
    <row r="797" spans="1:27" ht="12.75" customHeight="1" x14ac:dyDescent="0.3">
      <c r="A797" s="81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50"/>
      <c r="Y797" s="7"/>
      <c r="Z797" s="7"/>
      <c r="AA797" s="7"/>
    </row>
    <row r="798" spans="1:27" ht="12.75" customHeight="1" x14ac:dyDescent="0.3">
      <c r="A798" s="81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50"/>
      <c r="Y798" s="7"/>
      <c r="Z798" s="7"/>
      <c r="AA798" s="7"/>
    </row>
    <row r="799" spans="1:27" ht="12.75" customHeight="1" x14ac:dyDescent="0.3">
      <c r="A799" s="81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50"/>
      <c r="Y799" s="7"/>
      <c r="Z799" s="7"/>
      <c r="AA799" s="7"/>
    </row>
    <row r="800" spans="1:27" ht="12.75" customHeight="1" x14ac:dyDescent="0.3">
      <c r="A800" s="81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50"/>
      <c r="Y800" s="7"/>
      <c r="Z800" s="7"/>
      <c r="AA800" s="7"/>
    </row>
    <row r="801" spans="1:27" ht="12.75" customHeight="1" x14ac:dyDescent="0.3">
      <c r="A801" s="81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50"/>
      <c r="Y801" s="7"/>
      <c r="Z801" s="7"/>
      <c r="AA801" s="7"/>
    </row>
    <row r="802" spans="1:27" ht="12.75" customHeight="1" x14ac:dyDescent="0.3">
      <c r="A802" s="81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50"/>
      <c r="Y802" s="7"/>
      <c r="Z802" s="7"/>
      <c r="AA802" s="7"/>
    </row>
    <row r="803" spans="1:27" ht="12.75" customHeight="1" x14ac:dyDescent="0.3">
      <c r="A803" s="81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50"/>
      <c r="Y803" s="7"/>
      <c r="Z803" s="7"/>
      <c r="AA803" s="7"/>
    </row>
    <row r="804" spans="1:27" ht="12.75" customHeight="1" x14ac:dyDescent="0.3">
      <c r="A804" s="81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50"/>
      <c r="Y804" s="7"/>
      <c r="Z804" s="7"/>
      <c r="AA804" s="7"/>
    </row>
    <row r="805" spans="1:27" ht="12.75" customHeight="1" x14ac:dyDescent="0.3">
      <c r="A805" s="81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50"/>
      <c r="Y805" s="7"/>
      <c r="Z805" s="7"/>
      <c r="AA805" s="7"/>
    </row>
    <row r="806" spans="1:27" ht="12.75" customHeight="1" x14ac:dyDescent="0.3">
      <c r="A806" s="81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50"/>
      <c r="Y806" s="7"/>
      <c r="Z806" s="7"/>
      <c r="AA806" s="7"/>
    </row>
    <row r="807" spans="1:27" ht="12.75" customHeight="1" x14ac:dyDescent="0.3">
      <c r="A807" s="81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50"/>
      <c r="Y807" s="7"/>
      <c r="Z807" s="7"/>
      <c r="AA807" s="7"/>
    </row>
    <row r="808" spans="1:27" ht="12.75" customHeight="1" x14ac:dyDescent="0.3">
      <c r="A808" s="81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50"/>
      <c r="Y808" s="7"/>
      <c r="Z808" s="7"/>
      <c r="AA808" s="7"/>
    </row>
    <row r="809" spans="1:27" ht="12.75" customHeight="1" x14ac:dyDescent="0.3">
      <c r="A809" s="81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50"/>
      <c r="Y809" s="7"/>
      <c r="Z809" s="7"/>
      <c r="AA809" s="7"/>
    </row>
    <row r="810" spans="1:27" ht="12.75" customHeight="1" x14ac:dyDescent="0.3">
      <c r="A810" s="81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50"/>
      <c r="Y810" s="7"/>
      <c r="Z810" s="7"/>
      <c r="AA810" s="7"/>
    </row>
    <row r="811" spans="1:27" ht="12.75" customHeight="1" x14ac:dyDescent="0.3">
      <c r="A811" s="81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50"/>
      <c r="Y811" s="7"/>
      <c r="Z811" s="7"/>
      <c r="AA811" s="7"/>
    </row>
    <row r="812" spans="1:27" ht="12.75" customHeight="1" x14ac:dyDescent="0.3">
      <c r="A812" s="81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50"/>
      <c r="Y812" s="7"/>
      <c r="Z812" s="7"/>
      <c r="AA812" s="7"/>
    </row>
    <row r="813" spans="1:27" ht="12.75" customHeight="1" x14ac:dyDescent="0.3">
      <c r="A813" s="81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50"/>
      <c r="Y813" s="7"/>
      <c r="Z813" s="7"/>
      <c r="AA813" s="7"/>
    </row>
    <row r="814" spans="1:27" ht="12.75" customHeight="1" x14ac:dyDescent="0.3">
      <c r="A814" s="81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50"/>
      <c r="Y814" s="7"/>
      <c r="Z814" s="7"/>
      <c r="AA814" s="7"/>
    </row>
    <row r="815" spans="1:27" ht="12.75" customHeight="1" x14ac:dyDescent="0.3">
      <c r="A815" s="81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50"/>
      <c r="Y815" s="7"/>
      <c r="Z815" s="7"/>
      <c r="AA815" s="7"/>
    </row>
    <row r="816" spans="1:27" ht="12.75" customHeight="1" x14ac:dyDescent="0.3">
      <c r="A816" s="81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50"/>
      <c r="Y816" s="7"/>
      <c r="Z816" s="7"/>
      <c r="AA816" s="7"/>
    </row>
    <row r="817" spans="1:27" ht="12.75" customHeight="1" x14ac:dyDescent="0.3">
      <c r="A817" s="81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50"/>
      <c r="Y817" s="7"/>
      <c r="Z817" s="7"/>
      <c r="AA817" s="7"/>
    </row>
    <row r="818" spans="1:27" ht="12.75" customHeight="1" x14ac:dyDescent="0.3">
      <c r="A818" s="81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50"/>
      <c r="Y818" s="7"/>
      <c r="Z818" s="7"/>
      <c r="AA818" s="7"/>
    </row>
    <row r="819" spans="1:27" ht="12.75" customHeight="1" x14ac:dyDescent="0.3">
      <c r="A819" s="81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50"/>
      <c r="Y819" s="7"/>
      <c r="Z819" s="7"/>
      <c r="AA819" s="7"/>
    </row>
    <row r="820" spans="1:27" ht="12.75" customHeight="1" x14ac:dyDescent="0.3">
      <c r="A820" s="81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50"/>
      <c r="Y820" s="7"/>
      <c r="Z820" s="7"/>
      <c r="AA820" s="7"/>
    </row>
    <row r="821" spans="1:27" ht="12.75" customHeight="1" x14ac:dyDescent="0.3">
      <c r="A821" s="81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50"/>
      <c r="Y821" s="7"/>
      <c r="Z821" s="7"/>
      <c r="AA821" s="7"/>
    </row>
    <row r="822" spans="1:27" ht="12.75" customHeight="1" x14ac:dyDescent="0.3">
      <c r="A822" s="81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50"/>
      <c r="Y822" s="7"/>
      <c r="Z822" s="7"/>
      <c r="AA822" s="7"/>
    </row>
    <row r="823" spans="1:27" ht="12.75" customHeight="1" x14ac:dyDescent="0.3">
      <c r="A823" s="81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50"/>
      <c r="Y823" s="7"/>
      <c r="Z823" s="7"/>
      <c r="AA823" s="7"/>
    </row>
    <row r="824" spans="1:27" ht="12.75" customHeight="1" x14ac:dyDescent="0.3">
      <c r="A824" s="81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50"/>
      <c r="Y824" s="7"/>
      <c r="Z824" s="7"/>
      <c r="AA824" s="7"/>
    </row>
    <row r="825" spans="1:27" ht="12.75" customHeight="1" x14ac:dyDescent="0.3">
      <c r="A825" s="81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50"/>
      <c r="Y825" s="7"/>
      <c r="Z825" s="7"/>
      <c r="AA825" s="7"/>
    </row>
    <row r="826" spans="1:27" ht="12.75" customHeight="1" x14ac:dyDescent="0.3">
      <c r="A826" s="81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50"/>
      <c r="Y826" s="7"/>
      <c r="Z826" s="7"/>
      <c r="AA826" s="7"/>
    </row>
    <row r="827" spans="1:27" ht="12.75" customHeight="1" x14ac:dyDescent="0.3">
      <c r="A827" s="81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50"/>
      <c r="Y827" s="7"/>
      <c r="Z827" s="7"/>
      <c r="AA827" s="7"/>
    </row>
    <row r="828" spans="1:27" ht="12.75" customHeight="1" x14ac:dyDescent="0.3">
      <c r="A828" s="81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50"/>
      <c r="Y828" s="7"/>
      <c r="Z828" s="7"/>
      <c r="AA828" s="7"/>
    </row>
    <row r="829" spans="1:27" ht="12.75" customHeight="1" x14ac:dyDescent="0.3">
      <c r="A829" s="81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50"/>
      <c r="Y829" s="7"/>
      <c r="Z829" s="7"/>
      <c r="AA829" s="7"/>
    </row>
    <row r="830" spans="1:27" ht="12.75" customHeight="1" x14ac:dyDescent="0.3">
      <c r="A830" s="81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50"/>
      <c r="Y830" s="7"/>
      <c r="Z830" s="7"/>
      <c r="AA830" s="7"/>
    </row>
    <row r="831" spans="1:27" ht="12.75" customHeight="1" x14ac:dyDescent="0.3">
      <c r="A831" s="81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50"/>
      <c r="Y831" s="7"/>
      <c r="Z831" s="7"/>
      <c r="AA831" s="7"/>
    </row>
    <row r="832" spans="1:27" ht="12.75" customHeight="1" x14ac:dyDescent="0.3">
      <c r="A832" s="81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50"/>
      <c r="Y832" s="7"/>
      <c r="Z832" s="7"/>
      <c r="AA832" s="7"/>
    </row>
    <row r="833" spans="1:27" ht="12.75" customHeight="1" x14ac:dyDescent="0.3">
      <c r="A833" s="81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50"/>
      <c r="Y833" s="7"/>
      <c r="Z833" s="7"/>
      <c r="AA833" s="7"/>
    </row>
    <row r="834" spans="1:27" ht="12.75" customHeight="1" x14ac:dyDescent="0.3">
      <c r="A834" s="81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50"/>
      <c r="Y834" s="7"/>
      <c r="Z834" s="7"/>
      <c r="AA834" s="7"/>
    </row>
    <row r="835" spans="1:27" ht="12.75" customHeight="1" x14ac:dyDescent="0.3">
      <c r="A835" s="81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50"/>
      <c r="Y835" s="7"/>
      <c r="Z835" s="7"/>
      <c r="AA835" s="7"/>
    </row>
    <row r="836" spans="1:27" ht="12.75" customHeight="1" x14ac:dyDescent="0.3">
      <c r="A836" s="81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50"/>
      <c r="Y836" s="7"/>
      <c r="Z836" s="7"/>
      <c r="AA836" s="7"/>
    </row>
    <row r="837" spans="1:27" ht="12.75" customHeight="1" x14ac:dyDescent="0.3">
      <c r="A837" s="81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50"/>
      <c r="Y837" s="7"/>
      <c r="Z837" s="7"/>
      <c r="AA837" s="7"/>
    </row>
    <row r="838" spans="1:27" ht="12.75" customHeight="1" x14ac:dyDescent="0.3">
      <c r="A838" s="81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50"/>
      <c r="Y838" s="7"/>
      <c r="Z838" s="7"/>
      <c r="AA838" s="7"/>
    </row>
    <row r="839" spans="1:27" ht="12.75" customHeight="1" x14ac:dyDescent="0.3">
      <c r="A839" s="81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50"/>
      <c r="Y839" s="7"/>
      <c r="Z839" s="7"/>
      <c r="AA839" s="7"/>
    </row>
    <row r="840" spans="1:27" ht="12.75" customHeight="1" x14ac:dyDescent="0.3">
      <c r="A840" s="81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50"/>
      <c r="Y840" s="7"/>
      <c r="Z840" s="7"/>
      <c r="AA840" s="7"/>
    </row>
    <row r="841" spans="1:27" ht="12.75" customHeight="1" x14ac:dyDescent="0.3">
      <c r="A841" s="81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50"/>
      <c r="Y841" s="7"/>
      <c r="Z841" s="7"/>
      <c r="AA841" s="7"/>
    </row>
    <row r="842" spans="1:27" ht="12.75" customHeight="1" x14ac:dyDescent="0.3">
      <c r="A842" s="81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50"/>
      <c r="Y842" s="7"/>
      <c r="Z842" s="7"/>
      <c r="AA842" s="7"/>
    </row>
    <row r="843" spans="1:27" ht="12.75" customHeight="1" x14ac:dyDescent="0.3">
      <c r="A843" s="81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50"/>
      <c r="Y843" s="7"/>
      <c r="Z843" s="7"/>
      <c r="AA843" s="7"/>
    </row>
    <row r="844" spans="1:27" ht="12.75" customHeight="1" x14ac:dyDescent="0.3">
      <c r="A844" s="81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50"/>
      <c r="Y844" s="7"/>
      <c r="Z844" s="7"/>
      <c r="AA844" s="7"/>
    </row>
    <row r="845" spans="1:27" ht="12.75" customHeight="1" x14ac:dyDescent="0.3">
      <c r="A845" s="81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50"/>
      <c r="Y845" s="7"/>
      <c r="Z845" s="7"/>
      <c r="AA845" s="7"/>
    </row>
    <row r="846" spans="1:27" ht="12.75" customHeight="1" x14ac:dyDescent="0.3">
      <c r="A846" s="81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50"/>
      <c r="Y846" s="7"/>
      <c r="Z846" s="7"/>
      <c r="AA846" s="7"/>
    </row>
    <row r="847" spans="1:27" ht="12.75" customHeight="1" x14ac:dyDescent="0.3">
      <c r="A847" s="81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50"/>
      <c r="Y847" s="7"/>
      <c r="Z847" s="7"/>
      <c r="AA847" s="7"/>
    </row>
    <row r="848" spans="1:27" ht="12.75" customHeight="1" x14ac:dyDescent="0.3">
      <c r="A848" s="81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50"/>
      <c r="Y848" s="7"/>
      <c r="Z848" s="7"/>
      <c r="AA848" s="7"/>
    </row>
    <row r="849" spans="1:27" ht="12.75" customHeight="1" x14ac:dyDescent="0.3">
      <c r="A849" s="81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50"/>
      <c r="Y849" s="7"/>
      <c r="Z849" s="7"/>
      <c r="AA849" s="7"/>
    </row>
    <row r="850" spans="1:27" ht="12.75" customHeight="1" x14ac:dyDescent="0.3">
      <c r="A850" s="81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50"/>
      <c r="Y850" s="7"/>
      <c r="Z850" s="7"/>
      <c r="AA850" s="7"/>
    </row>
    <row r="851" spans="1:27" ht="12.75" customHeight="1" x14ac:dyDescent="0.3">
      <c r="A851" s="81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50"/>
      <c r="Y851" s="7"/>
      <c r="Z851" s="7"/>
      <c r="AA851" s="7"/>
    </row>
    <row r="852" spans="1:27" ht="12.75" customHeight="1" x14ac:dyDescent="0.3">
      <c r="A852" s="81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50"/>
      <c r="Y852" s="7"/>
      <c r="Z852" s="7"/>
      <c r="AA852" s="7"/>
    </row>
    <row r="853" spans="1:27" ht="12.75" customHeight="1" x14ac:dyDescent="0.3">
      <c r="A853" s="81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50"/>
      <c r="Y853" s="7"/>
      <c r="Z853" s="7"/>
      <c r="AA853" s="7"/>
    </row>
    <row r="854" spans="1:27" ht="12.75" customHeight="1" x14ac:dyDescent="0.3">
      <c r="A854" s="81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50"/>
      <c r="Y854" s="7"/>
      <c r="Z854" s="7"/>
      <c r="AA854" s="7"/>
    </row>
    <row r="855" spans="1:27" ht="12.75" customHeight="1" x14ac:dyDescent="0.3">
      <c r="A855" s="81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50"/>
      <c r="Y855" s="7"/>
      <c r="Z855" s="7"/>
      <c r="AA855" s="7"/>
    </row>
    <row r="856" spans="1:27" ht="12.75" customHeight="1" x14ac:dyDescent="0.3">
      <c r="A856" s="81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50"/>
      <c r="Y856" s="7"/>
      <c r="Z856" s="7"/>
      <c r="AA856" s="7"/>
    </row>
    <row r="857" spans="1:27" ht="12.75" customHeight="1" x14ac:dyDescent="0.3">
      <c r="A857" s="81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50"/>
      <c r="Y857" s="7"/>
      <c r="Z857" s="7"/>
      <c r="AA857" s="7"/>
    </row>
    <row r="858" spans="1:27" ht="12.75" customHeight="1" x14ac:dyDescent="0.3">
      <c r="A858" s="81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50"/>
      <c r="Y858" s="7"/>
      <c r="Z858" s="7"/>
      <c r="AA858" s="7"/>
    </row>
    <row r="859" spans="1:27" ht="12.75" customHeight="1" x14ac:dyDescent="0.3">
      <c r="A859" s="81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50"/>
      <c r="Y859" s="7"/>
      <c r="Z859" s="7"/>
      <c r="AA859" s="7"/>
    </row>
    <row r="860" spans="1:27" ht="12.75" customHeight="1" x14ac:dyDescent="0.3">
      <c r="A860" s="81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50"/>
      <c r="Y860" s="7"/>
      <c r="Z860" s="7"/>
      <c r="AA860" s="7"/>
    </row>
    <row r="861" spans="1:27" ht="12.75" customHeight="1" x14ac:dyDescent="0.3">
      <c r="A861" s="81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50"/>
      <c r="Y861" s="7"/>
      <c r="Z861" s="7"/>
      <c r="AA861" s="7"/>
    </row>
    <row r="862" spans="1:27" ht="12.75" customHeight="1" x14ac:dyDescent="0.3">
      <c r="A862" s="81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50"/>
      <c r="Y862" s="7"/>
      <c r="Z862" s="7"/>
      <c r="AA862" s="7"/>
    </row>
    <row r="863" spans="1:27" ht="12.75" customHeight="1" x14ac:dyDescent="0.3">
      <c r="A863" s="81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50"/>
      <c r="Y863" s="7"/>
      <c r="Z863" s="7"/>
      <c r="AA863" s="7"/>
    </row>
    <row r="864" spans="1:27" ht="12.75" customHeight="1" x14ac:dyDescent="0.3">
      <c r="A864" s="81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50"/>
      <c r="Y864" s="7"/>
      <c r="Z864" s="7"/>
      <c r="AA864" s="7"/>
    </row>
    <row r="865" spans="1:27" ht="12.75" customHeight="1" x14ac:dyDescent="0.3">
      <c r="A865" s="81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50"/>
      <c r="Y865" s="7"/>
      <c r="Z865" s="7"/>
      <c r="AA865" s="7"/>
    </row>
    <row r="866" spans="1:27" ht="12.75" customHeight="1" x14ac:dyDescent="0.3">
      <c r="A866" s="81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50"/>
      <c r="Y866" s="7"/>
      <c r="Z866" s="7"/>
      <c r="AA866" s="7"/>
    </row>
    <row r="867" spans="1:27" ht="12.75" customHeight="1" x14ac:dyDescent="0.3">
      <c r="A867" s="81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50"/>
      <c r="Y867" s="7"/>
      <c r="Z867" s="7"/>
      <c r="AA867" s="7"/>
    </row>
    <row r="868" spans="1:27" ht="12.75" customHeight="1" x14ac:dyDescent="0.3">
      <c r="A868" s="81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50"/>
      <c r="Y868" s="7"/>
      <c r="Z868" s="7"/>
      <c r="AA868" s="7"/>
    </row>
    <row r="869" spans="1:27" ht="12.75" customHeight="1" x14ac:dyDescent="0.3">
      <c r="A869" s="81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50"/>
      <c r="Y869" s="7"/>
      <c r="Z869" s="7"/>
      <c r="AA869" s="7"/>
    </row>
    <row r="870" spans="1:27" ht="12.75" customHeight="1" x14ac:dyDescent="0.3">
      <c r="A870" s="81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50"/>
      <c r="Y870" s="7"/>
      <c r="Z870" s="7"/>
      <c r="AA870" s="7"/>
    </row>
    <row r="871" spans="1:27" ht="12.75" customHeight="1" x14ac:dyDescent="0.3">
      <c r="A871" s="81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50"/>
      <c r="Y871" s="7"/>
      <c r="Z871" s="7"/>
      <c r="AA871" s="7"/>
    </row>
    <row r="872" spans="1:27" ht="12.75" customHeight="1" x14ac:dyDescent="0.3">
      <c r="A872" s="81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50"/>
      <c r="Y872" s="7"/>
      <c r="Z872" s="7"/>
      <c r="AA872" s="7"/>
    </row>
    <row r="873" spans="1:27" ht="12.75" customHeight="1" x14ac:dyDescent="0.3">
      <c r="A873" s="81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50"/>
      <c r="Y873" s="7"/>
      <c r="Z873" s="7"/>
      <c r="AA873" s="7"/>
    </row>
    <row r="874" spans="1:27" ht="12.75" customHeight="1" x14ac:dyDescent="0.3">
      <c r="A874" s="81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50"/>
      <c r="Y874" s="7"/>
      <c r="Z874" s="7"/>
      <c r="AA874" s="7"/>
    </row>
    <row r="875" spans="1:27" ht="12.75" customHeight="1" x14ac:dyDescent="0.3">
      <c r="A875" s="81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50"/>
      <c r="Y875" s="7"/>
      <c r="Z875" s="7"/>
      <c r="AA875" s="7"/>
    </row>
    <row r="876" spans="1:27" ht="12.75" customHeight="1" x14ac:dyDescent="0.3">
      <c r="A876" s="81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50"/>
      <c r="Y876" s="7"/>
      <c r="Z876" s="7"/>
      <c r="AA876" s="7"/>
    </row>
    <row r="877" spans="1:27" ht="12.75" customHeight="1" x14ac:dyDescent="0.3">
      <c r="A877" s="81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50"/>
      <c r="Y877" s="7"/>
      <c r="Z877" s="7"/>
      <c r="AA877" s="7"/>
    </row>
    <row r="878" spans="1:27" ht="12.75" customHeight="1" x14ac:dyDescent="0.3">
      <c r="A878" s="81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50"/>
      <c r="Y878" s="7"/>
      <c r="Z878" s="7"/>
      <c r="AA878" s="7"/>
    </row>
    <row r="879" spans="1:27" ht="12.75" customHeight="1" x14ac:dyDescent="0.3">
      <c r="A879" s="81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50"/>
      <c r="Y879" s="7"/>
      <c r="Z879" s="7"/>
      <c r="AA879" s="7"/>
    </row>
    <row r="880" spans="1:27" ht="12.75" customHeight="1" x14ac:dyDescent="0.3">
      <c r="A880" s="81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50"/>
      <c r="Y880" s="7"/>
      <c r="Z880" s="7"/>
      <c r="AA880" s="7"/>
    </row>
    <row r="881" spans="1:27" ht="12.75" customHeight="1" x14ac:dyDescent="0.3">
      <c r="A881" s="81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50"/>
      <c r="Y881" s="7"/>
      <c r="Z881" s="7"/>
      <c r="AA881" s="7"/>
    </row>
    <row r="882" spans="1:27" ht="12.75" customHeight="1" x14ac:dyDescent="0.3">
      <c r="A882" s="81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50"/>
      <c r="Y882" s="7"/>
      <c r="Z882" s="7"/>
      <c r="AA882" s="7"/>
    </row>
    <row r="883" spans="1:27" ht="12.75" customHeight="1" x14ac:dyDescent="0.3">
      <c r="A883" s="81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50"/>
      <c r="Y883" s="7"/>
      <c r="Z883" s="7"/>
      <c r="AA883" s="7"/>
    </row>
    <row r="884" spans="1:27" ht="12.75" customHeight="1" x14ac:dyDescent="0.3">
      <c r="A884" s="81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50"/>
      <c r="Y884" s="7"/>
      <c r="Z884" s="7"/>
      <c r="AA884" s="7"/>
    </row>
    <row r="885" spans="1:27" ht="12.75" customHeight="1" x14ac:dyDescent="0.3">
      <c r="A885" s="81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50"/>
      <c r="Y885" s="7"/>
      <c r="Z885" s="7"/>
      <c r="AA885" s="7"/>
    </row>
    <row r="886" spans="1:27" ht="12.75" customHeight="1" x14ac:dyDescent="0.3">
      <c r="A886" s="81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50"/>
      <c r="Y886" s="7"/>
      <c r="Z886" s="7"/>
      <c r="AA886" s="7"/>
    </row>
    <row r="887" spans="1:27" ht="12.75" customHeight="1" x14ac:dyDescent="0.3">
      <c r="A887" s="81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50"/>
      <c r="Y887" s="7"/>
      <c r="Z887" s="7"/>
      <c r="AA887" s="7"/>
    </row>
    <row r="888" spans="1:27" ht="12.75" customHeight="1" x14ac:dyDescent="0.3">
      <c r="A888" s="81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50"/>
      <c r="Y888" s="7"/>
      <c r="Z888" s="7"/>
      <c r="AA888" s="7"/>
    </row>
    <row r="889" spans="1:27" ht="12.75" customHeight="1" x14ac:dyDescent="0.3">
      <c r="A889" s="81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50"/>
      <c r="Y889" s="7"/>
      <c r="Z889" s="7"/>
      <c r="AA889" s="7"/>
    </row>
    <row r="890" spans="1:27" ht="12.75" customHeight="1" x14ac:dyDescent="0.3">
      <c r="A890" s="81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50"/>
      <c r="Y890" s="7"/>
      <c r="Z890" s="7"/>
      <c r="AA890" s="7"/>
    </row>
    <row r="891" spans="1:27" ht="12.75" customHeight="1" x14ac:dyDescent="0.3">
      <c r="A891" s="81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50"/>
      <c r="Y891" s="7"/>
      <c r="Z891" s="7"/>
      <c r="AA891" s="7"/>
    </row>
    <row r="892" spans="1:27" ht="12.75" customHeight="1" x14ac:dyDescent="0.3">
      <c r="A892" s="81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50"/>
      <c r="Y892" s="7"/>
      <c r="Z892" s="7"/>
      <c r="AA892" s="7"/>
    </row>
    <row r="893" spans="1:27" ht="12.75" customHeight="1" x14ac:dyDescent="0.3">
      <c r="A893" s="81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50"/>
      <c r="Y893" s="7"/>
      <c r="Z893" s="7"/>
      <c r="AA893" s="7"/>
    </row>
    <row r="894" spans="1:27" ht="12.75" customHeight="1" x14ac:dyDescent="0.3">
      <c r="A894" s="81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50"/>
      <c r="Y894" s="7"/>
      <c r="Z894" s="7"/>
      <c r="AA894" s="7"/>
    </row>
    <row r="895" spans="1:27" ht="12.75" customHeight="1" x14ac:dyDescent="0.3">
      <c r="A895" s="81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50"/>
      <c r="Y895" s="7"/>
      <c r="Z895" s="7"/>
      <c r="AA895" s="7"/>
    </row>
    <row r="896" spans="1:27" ht="12.75" customHeight="1" x14ac:dyDescent="0.3">
      <c r="A896" s="81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50"/>
      <c r="Y896" s="7"/>
      <c r="Z896" s="7"/>
      <c r="AA896" s="7"/>
    </row>
    <row r="897" spans="1:27" ht="12.75" customHeight="1" x14ac:dyDescent="0.3">
      <c r="A897" s="81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50"/>
      <c r="Y897" s="7"/>
      <c r="Z897" s="7"/>
      <c r="AA897" s="7"/>
    </row>
    <row r="898" spans="1:27" ht="12.75" customHeight="1" x14ac:dyDescent="0.3">
      <c r="A898" s="81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50"/>
      <c r="Y898" s="7"/>
      <c r="Z898" s="7"/>
      <c r="AA898" s="7"/>
    </row>
    <row r="899" spans="1:27" ht="12.75" customHeight="1" x14ac:dyDescent="0.3">
      <c r="A899" s="81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50"/>
      <c r="Y899" s="7"/>
      <c r="Z899" s="7"/>
      <c r="AA899" s="7"/>
    </row>
    <row r="900" spans="1:27" ht="12.75" customHeight="1" x14ac:dyDescent="0.3">
      <c r="A900" s="81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50"/>
      <c r="Y900" s="7"/>
      <c r="Z900" s="7"/>
      <c r="AA900" s="7"/>
    </row>
    <row r="901" spans="1:27" ht="12.75" customHeight="1" x14ac:dyDescent="0.3">
      <c r="A901" s="81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50"/>
      <c r="Y901" s="7"/>
      <c r="Z901" s="7"/>
      <c r="AA901" s="7"/>
    </row>
    <row r="902" spans="1:27" ht="12.75" customHeight="1" x14ac:dyDescent="0.3">
      <c r="A902" s="81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50"/>
      <c r="Y902" s="7"/>
      <c r="Z902" s="7"/>
      <c r="AA902" s="7"/>
    </row>
    <row r="903" spans="1:27" ht="12.75" customHeight="1" x14ac:dyDescent="0.3">
      <c r="A903" s="81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50"/>
      <c r="Y903" s="7"/>
      <c r="Z903" s="7"/>
      <c r="AA903" s="7"/>
    </row>
    <row r="904" spans="1:27" ht="12.75" customHeight="1" x14ac:dyDescent="0.3">
      <c r="A904" s="81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50"/>
      <c r="Y904" s="7"/>
      <c r="Z904" s="7"/>
      <c r="AA904" s="7"/>
    </row>
    <row r="905" spans="1:27" ht="12.75" customHeight="1" x14ac:dyDescent="0.3">
      <c r="A905" s="81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50"/>
      <c r="Y905" s="7"/>
      <c r="Z905" s="7"/>
      <c r="AA905" s="7"/>
    </row>
    <row r="906" spans="1:27" ht="12.75" customHeight="1" x14ac:dyDescent="0.3">
      <c r="A906" s="81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50"/>
      <c r="Y906" s="7"/>
      <c r="Z906" s="7"/>
      <c r="AA906" s="7"/>
    </row>
    <row r="907" spans="1:27" ht="12.75" customHeight="1" x14ac:dyDescent="0.3">
      <c r="A907" s="81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50"/>
      <c r="Y907" s="7"/>
      <c r="Z907" s="7"/>
      <c r="AA907" s="7"/>
    </row>
    <row r="908" spans="1:27" ht="12.75" customHeight="1" x14ac:dyDescent="0.3">
      <c r="A908" s="81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50"/>
      <c r="Y908" s="7"/>
      <c r="Z908" s="7"/>
      <c r="AA908" s="7"/>
    </row>
    <row r="909" spans="1:27" ht="12.75" customHeight="1" x14ac:dyDescent="0.3">
      <c r="A909" s="81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50"/>
      <c r="Y909" s="7"/>
      <c r="Z909" s="7"/>
      <c r="AA909" s="7"/>
    </row>
    <row r="910" spans="1:27" ht="12.75" customHeight="1" x14ac:dyDescent="0.3">
      <c r="A910" s="81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50"/>
      <c r="Y910" s="7"/>
      <c r="Z910" s="7"/>
      <c r="AA910" s="7"/>
    </row>
    <row r="911" spans="1:27" ht="12.75" customHeight="1" x14ac:dyDescent="0.3">
      <c r="A911" s="81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50"/>
      <c r="Y911" s="7"/>
      <c r="Z911" s="7"/>
      <c r="AA911" s="7"/>
    </row>
    <row r="912" spans="1:27" ht="12.75" customHeight="1" x14ac:dyDescent="0.3">
      <c r="A912" s="81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50"/>
      <c r="Y912" s="7"/>
      <c r="Z912" s="7"/>
      <c r="AA912" s="7"/>
    </row>
    <row r="913" spans="1:27" ht="12.75" customHeight="1" x14ac:dyDescent="0.3">
      <c r="A913" s="81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50"/>
      <c r="Y913" s="7"/>
      <c r="Z913" s="7"/>
      <c r="AA913" s="7"/>
    </row>
    <row r="914" spans="1:27" ht="12.75" customHeight="1" x14ac:dyDescent="0.3">
      <c r="A914" s="81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50"/>
      <c r="Y914" s="7"/>
      <c r="Z914" s="7"/>
      <c r="AA914" s="7"/>
    </row>
    <row r="915" spans="1:27" ht="12.75" customHeight="1" x14ac:dyDescent="0.3">
      <c r="A915" s="81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50"/>
      <c r="Y915" s="7"/>
      <c r="Z915" s="7"/>
      <c r="AA915" s="7"/>
    </row>
    <row r="916" spans="1:27" ht="12.75" customHeight="1" x14ac:dyDescent="0.3">
      <c r="A916" s="81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50"/>
      <c r="Y916" s="7"/>
      <c r="Z916" s="7"/>
      <c r="AA916" s="7"/>
    </row>
    <row r="917" spans="1:27" ht="12.75" customHeight="1" x14ac:dyDescent="0.3">
      <c r="A917" s="81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50"/>
      <c r="Y917" s="7"/>
      <c r="Z917" s="7"/>
      <c r="AA917" s="7"/>
    </row>
    <row r="918" spans="1:27" ht="12.75" customHeight="1" x14ac:dyDescent="0.3">
      <c r="A918" s="81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50"/>
      <c r="Y918" s="7"/>
      <c r="Z918" s="7"/>
      <c r="AA918" s="7"/>
    </row>
    <row r="919" spans="1:27" ht="12.75" customHeight="1" x14ac:dyDescent="0.3">
      <c r="A919" s="81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50"/>
      <c r="Y919" s="7"/>
      <c r="Z919" s="7"/>
      <c r="AA919" s="7"/>
    </row>
    <row r="920" spans="1:27" ht="12.75" customHeight="1" x14ac:dyDescent="0.3">
      <c r="A920" s="81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50"/>
      <c r="Y920" s="7"/>
      <c r="Z920" s="7"/>
      <c r="AA920" s="7"/>
    </row>
    <row r="921" spans="1:27" ht="12.75" customHeight="1" x14ac:dyDescent="0.3">
      <c r="A921" s="81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50"/>
      <c r="Y921" s="7"/>
      <c r="Z921" s="7"/>
      <c r="AA921" s="7"/>
    </row>
    <row r="922" spans="1:27" ht="12.75" customHeight="1" x14ac:dyDescent="0.3">
      <c r="A922" s="81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50"/>
      <c r="Y922" s="7"/>
      <c r="Z922" s="7"/>
      <c r="AA922" s="7"/>
    </row>
    <row r="923" spans="1:27" ht="12.75" customHeight="1" x14ac:dyDescent="0.3">
      <c r="A923" s="81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50"/>
      <c r="Y923" s="7"/>
      <c r="Z923" s="7"/>
      <c r="AA923" s="7"/>
    </row>
    <row r="924" spans="1:27" ht="12.75" customHeight="1" x14ac:dyDescent="0.3">
      <c r="A924" s="81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50"/>
      <c r="Y924" s="7"/>
      <c r="Z924" s="7"/>
      <c r="AA924" s="7"/>
    </row>
    <row r="925" spans="1:27" ht="12.75" customHeight="1" x14ac:dyDescent="0.3">
      <c r="A925" s="81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50"/>
      <c r="Y925" s="7"/>
      <c r="Z925" s="7"/>
      <c r="AA925" s="7"/>
    </row>
    <row r="926" spans="1:27" ht="12.75" customHeight="1" x14ac:dyDescent="0.3">
      <c r="A926" s="81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50"/>
      <c r="Y926" s="7"/>
      <c r="Z926" s="7"/>
      <c r="AA926" s="7"/>
    </row>
    <row r="927" spans="1:27" ht="12.75" customHeight="1" x14ac:dyDescent="0.3">
      <c r="A927" s="81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50"/>
      <c r="Y927" s="7"/>
      <c r="Z927" s="7"/>
      <c r="AA927" s="7"/>
    </row>
    <row r="928" spans="1:27" ht="12.75" customHeight="1" x14ac:dyDescent="0.3">
      <c r="A928" s="81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50"/>
      <c r="Y928" s="7"/>
      <c r="Z928" s="7"/>
      <c r="AA928" s="7"/>
    </row>
    <row r="929" spans="1:27" ht="12.75" customHeight="1" x14ac:dyDescent="0.3">
      <c r="A929" s="81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50"/>
      <c r="Y929" s="7"/>
      <c r="Z929" s="7"/>
      <c r="AA929" s="7"/>
    </row>
    <row r="930" spans="1:27" ht="12.75" customHeight="1" x14ac:dyDescent="0.3">
      <c r="A930" s="81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50"/>
      <c r="Y930" s="7"/>
      <c r="Z930" s="7"/>
      <c r="AA930" s="7"/>
    </row>
    <row r="931" spans="1:27" ht="12.75" customHeight="1" x14ac:dyDescent="0.3">
      <c r="A931" s="81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50"/>
      <c r="Y931" s="7"/>
      <c r="Z931" s="7"/>
      <c r="AA931" s="7"/>
    </row>
    <row r="932" spans="1:27" ht="12.75" customHeight="1" x14ac:dyDescent="0.3">
      <c r="A932" s="81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50"/>
      <c r="Y932" s="7"/>
      <c r="Z932" s="7"/>
      <c r="AA932" s="7"/>
    </row>
    <row r="933" spans="1:27" ht="12.75" customHeight="1" x14ac:dyDescent="0.3">
      <c r="A933" s="81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50"/>
      <c r="Y933" s="7"/>
      <c r="Z933" s="7"/>
      <c r="AA933" s="7"/>
    </row>
    <row r="934" spans="1:27" ht="12.75" customHeight="1" x14ac:dyDescent="0.3">
      <c r="A934" s="81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50"/>
      <c r="Y934" s="7"/>
      <c r="Z934" s="7"/>
      <c r="AA934" s="7"/>
    </row>
    <row r="935" spans="1:27" ht="12.75" customHeight="1" x14ac:dyDescent="0.3">
      <c r="A935" s="81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50"/>
      <c r="Y935" s="7"/>
      <c r="Z935" s="7"/>
      <c r="AA935" s="7"/>
    </row>
    <row r="936" spans="1:27" ht="12.75" customHeight="1" x14ac:dyDescent="0.3">
      <c r="A936" s="81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50"/>
      <c r="Y936" s="7"/>
      <c r="Z936" s="7"/>
      <c r="AA936" s="7"/>
    </row>
    <row r="937" spans="1:27" ht="12.75" customHeight="1" x14ac:dyDescent="0.3">
      <c r="A937" s="81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50"/>
      <c r="Y937" s="7"/>
      <c r="Z937" s="7"/>
      <c r="AA937" s="7"/>
    </row>
    <row r="938" spans="1:27" ht="12.75" customHeight="1" x14ac:dyDescent="0.3">
      <c r="A938" s="81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50"/>
      <c r="Y938" s="7"/>
      <c r="Z938" s="7"/>
      <c r="AA938" s="7"/>
    </row>
    <row r="939" spans="1:27" ht="12.75" customHeight="1" x14ac:dyDescent="0.3">
      <c r="A939" s="81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50"/>
      <c r="Y939" s="7"/>
      <c r="Z939" s="7"/>
      <c r="AA939" s="7"/>
    </row>
    <row r="940" spans="1:27" ht="12.75" customHeight="1" x14ac:dyDescent="0.3">
      <c r="A940" s="81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50"/>
      <c r="Y940" s="7"/>
      <c r="Z940" s="7"/>
      <c r="AA940" s="7"/>
    </row>
    <row r="941" spans="1:27" ht="12.75" customHeight="1" x14ac:dyDescent="0.3">
      <c r="A941" s="81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50"/>
      <c r="Y941" s="7"/>
      <c r="Z941" s="7"/>
      <c r="AA941" s="7"/>
    </row>
    <row r="942" spans="1:27" ht="12.75" customHeight="1" x14ac:dyDescent="0.3">
      <c r="A942" s="81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50"/>
      <c r="Y942" s="7"/>
      <c r="Z942" s="7"/>
      <c r="AA942" s="7"/>
    </row>
    <row r="943" spans="1:27" ht="12.75" customHeight="1" x14ac:dyDescent="0.3">
      <c r="A943" s="81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50"/>
      <c r="Y943" s="7"/>
      <c r="Z943" s="7"/>
      <c r="AA943" s="7"/>
    </row>
    <row r="944" spans="1:27" ht="12.75" customHeight="1" x14ac:dyDescent="0.3">
      <c r="A944" s="81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50"/>
      <c r="Y944" s="7"/>
      <c r="Z944" s="7"/>
      <c r="AA944" s="7"/>
    </row>
    <row r="945" spans="1:27" ht="12.75" customHeight="1" x14ac:dyDescent="0.3">
      <c r="A945" s="81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50"/>
      <c r="Y945" s="7"/>
      <c r="Z945" s="7"/>
      <c r="AA945" s="7"/>
    </row>
    <row r="946" spans="1:27" ht="12.75" customHeight="1" x14ac:dyDescent="0.3">
      <c r="A946" s="81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50"/>
      <c r="Y946" s="7"/>
      <c r="Z946" s="7"/>
      <c r="AA946" s="7"/>
    </row>
    <row r="947" spans="1:27" ht="12.75" customHeight="1" x14ac:dyDescent="0.3">
      <c r="A947" s="81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50"/>
      <c r="Y947" s="7"/>
      <c r="Z947" s="7"/>
      <c r="AA947" s="7"/>
    </row>
    <row r="948" spans="1:27" ht="12.75" customHeight="1" x14ac:dyDescent="0.3">
      <c r="A948" s="81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50"/>
      <c r="Y948" s="7"/>
      <c r="Z948" s="7"/>
      <c r="AA948" s="7"/>
    </row>
    <row r="949" spans="1:27" ht="12.75" customHeight="1" x14ac:dyDescent="0.3">
      <c r="A949" s="81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50"/>
      <c r="Y949" s="7"/>
      <c r="Z949" s="7"/>
      <c r="AA949" s="7"/>
    </row>
    <row r="950" spans="1:27" ht="12.75" customHeight="1" x14ac:dyDescent="0.3">
      <c r="A950" s="81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50"/>
      <c r="Y950" s="7"/>
      <c r="Z950" s="7"/>
      <c r="AA950" s="7"/>
    </row>
    <row r="951" spans="1:27" ht="12.75" customHeight="1" x14ac:dyDescent="0.3">
      <c r="A951" s="81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50"/>
      <c r="Y951" s="7"/>
      <c r="Z951" s="7"/>
      <c r="AA951" s="7"/>
    </row>
    <row r="952" spans="1:27" ht="12.75" customHeight="1" x14ac:dyDescent="0.3">
      <c r="A952" s="81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50"/>
      <c r="Y952" s="7"/>
      <c r="Z952" s="7"/>
      <c r="AA952" s="7"/>
    </row>
    <row r="953" spans="1:27" ht="12.75" customHeight="1" x14ac:dyDescent="0.3">
      <c r="A953" s="81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50"/>
      <c r="Y953" s="7"/>
      <c r="Z953" s="7"/>
      <c r="AA953" s="7"/>
    </row>
    <row r="954" spans="1:27" ht="12.75" customHeight="1" x14ac:dyDescent="0.3">
      <c r="A954" s="81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50"/>
      <c r="Y954" s="7"/>
      <c r="Z954" s="7"/>
      <c r="AA954" s="7"/>
    </row>
    <row r="955" spans="1:27" ht="12.75" customHeight="1" x14ac:dyDescent="0.3">
      <c r="A955" s="81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50"/>
      <c r="Y955" s="7"/>
      <c r="Z955" s="7"/>
      <c r="AA955" s="7"/>
    </row>
    <row r="956" spans="1:27" ht="12.75" customHeight="1" x14ac:dyDescent="0.3">
      <c r="A956" s="81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50"/>
      <c r="Y956" s="7"/>
      <c r="Z956" s="7"/>
      <c r="AA956" s="7"/>
    </row>
    <row r="957" spans="1:27" ht="12.75" customHeight="1" x14ac:dyDescent="0.3">
      <c r="A957" s="81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50"/>
      <c r="Y957" s="7"/>
      <c r="Z957" s="7"/>
      <c r="AA957" s="7"/>
    </row>
    <row r="958" spans="1:27" ht="12.75" customHeight="1" x14ac:dyDescent="0.3">
      <c r="A958" s="81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50"/>
      <c r="Y958" s="7"/>
      <c r="Z958" s="7"/>
      <c r="AA958" s="7"/>
    </row>
    <row r="959" spans="1:27" ht="12.75" customHeight="1" x14ac:dyDescent="0.3">
      <c r="A959" s="81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50"/>
      <c r="Y959" s="7"/>
      <c r="Z959" s="7"/>
      <c r="AA959" s="7"/>
    </row>
    <row r="960" spans="1:27" ht="12.75" customHeight="1" x14ac:dyDescent="0.3">
      <c r="A960" s="81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50"/>
      <c r="Y960" s="7"/>
      <c r="Z960" s="7"/>
      <c r="AA960" s="7"/>
    </row>
    <row r="961" spans="1:27" ht="12.75" customHeight="1" x14ac:dyDescent="0.3">
      <c r="A961" s="81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50"/>
      <c r="Y961" s="7"/>
      <c r="Z961" s="7"/>
      <c r="AA961" s="7"/>
    </row>
    <row r="962" spans="1:27" ht="12.75" customHeight="1" x14ac:dyDescent="0.3">
      <c r="A962" s="81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50"/>
      <c r="Y962" s="7"/>
      <c r="Z962" s="7"/>
      <c r="AA962" s="7"/>
    </row>
    <row r="963" spans="1:27" ht="12.75" customHeight="1" x14ac:dyDescent="0.3">
      <c r="A963" s="81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50"/>
      <c r="Y963" s="7"/>
      <c r="Z963" s="7"/>
      <c r="AA963" s="7"/>
    </row>
    <row r="964" spans="1:27" ht="12.75" customHeight="1" x14ac:dyDescent="0.3">
      <c r="A964" s="81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50"/>
      <c r="Y964" s="7"/>
      <c r="Z964" s="7"/>
      <c r="AA964" s="7"/>
    </row>
    <row r="965" spans="1:27" ht="12.75" customHeight="1" x14ac:dyDescent="0.3">
      <c r="A965" s="81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50"/>
      <c r="Y965" s="7"/>
      <c r="Z965" s="7"/>
      <c r="AA965" s="7"/>
    </row>
    <row r="966" spans="1:27" ht="12.75" customHeight="1" x14ac:dyDescent="0.3">
      <c r="A966" s="81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50"/>
      <c r="Y966" s="7"/>
      <c r="Z966" s="7"/>
      <c r="AA966" s="7"/>
    </row>
    <row r="967" spans="1:27" ht="12.75" customHeight="1" x14ac:dyDescent="0.3">
      <c r="A967" s="81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50"/>
      <c r="Y967" s="7"/>
      <c r="Z967" s="7"/>
      <c r="AA967" s="7"/>
    </row>
    <row r="968" spans="1:27" ht="12.75" customHeight="1" x14ac:dyDescent="0.3">
      <c r="A968" s="81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50"/>
      <c r="Y968" s="7"/>
      <c r="Z968" s="7"/>
      <c r="AA968" s="7"/>
    </row>
    <row r="969" spans="1:27" ht="12.75" customHeight="1" x14ac:dyDescent="0.3">
      <c r="A969" s="81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50"/>
      <c r="Y969" s="7"/>
      <c r="Z969" s="7"/>
      <c r="AA969" s="7"/>
    </row>
    <row r="970" spans="1:27" ht="12.75" customHeight="1" x14ac:dyDescent="0.3">
      <c r="A970" s="81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50"/>
      <c r="Y970" s="7"/>
      <c r="Z970" s="7"/>
      <c r="AA970" s="7"/>
    </row>
    <row r="971" spans="1:27" ht="12.75" customHeight="1" x14ac:dyDescent="0.3">
      <c r="A971" s="81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50"/>
      <c r="Y971" s="7"/>
      <c r="Z971" s="7"/>
      <c r="AA971" s="7"/>
    </row>
    <row r="972" spans="1:27" ht="12.75" customHeight="1" x14ac:dyDescent="0.3">
      <c r="A972" s="81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50"/>
      <c r="Y972" s="7"/>
      <c r="Z972" s="7"/>
      <c r="AA972" s="7"/>
    </row>
    <row r="973" spans="1:27" ht="12.75" customHeight="1" x14ac:dyDescent="0.3">
      <c r="A973" s="81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50"/>
      <c r="Y973" s="7"/>
      <c r="Z973" s="7"/>
      <c r="AA973" s="7"/>
    </row>
    <row r="974" spans="1:27" ht="12.75" customHeight="1" x14ac:dyDescent="0.3">
      <c r="A974" s="81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50"/>
      <c r="Y974" s="7"/>
      <c r="Z974" s="7"/>
      <c r="AA974" s="7"/>
    </row>
    <row r="975" spans="1:27" ht="12.75" customHeight="1" x14ac:dyDescent="0.3">
      <c r="A975" s="81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50"/>
      <c r="Y975" s="7"/>
      <c r="Z975" s="7"/>
      <c r="AA975" s="7"/>
    </row>
    <row r="976" spans="1:27" ht="12.75" customHeight="1" x14ac:dyDescent="0.3">
      <c r="A976" s="81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50"/>
      <c r="Y976" s="7"/>
      <c r="Z976" s="7"/>
      <c r="AA976" s="7"/>
    </row>
    <row r="977" spans="1:27" ht="12.75" customHeight="1" x14ac:dyDescent="0.3">
      <c r="A977" s="81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50"/>
      <c r="Y977" s="7"/>
      <c r="Z977" s="7"/>
      <c r="AA977" s="7"/>
    </row>
    <row r="978" spans="1:27" ht="12.75" customHeight="1" x14ac:dyDescent="0.3">
      <c r="A978" s="81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50"/>
      <c r="Y978" s="7"/>
      <c r="Z978" s="7"/>
      <c r="AA978" s="7"/>
    </row>
    <row r="979" spans="1:27" ht="12.75" customHeight="1" x14ac:dyDescent="0.3">
      <c r="A979" s="81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50"/>
      <c r="Y979" s="7"/>
      <c r="Z979" s="7"/>
      <c r="AA979" s="7"/>
    </row>
    <row r="980" spans="1:27" ht="12.75" customHeight="1" x14ac:dyDescent="0.3">
      <c r="A980" s="81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50"/>
      <c r="Y980" s="7"/>
      <c r="Z980" s="7"/>
      <c r="AA980" s="7"/>
    </row>
    <row r="981" spans="1:27" ht="12.75" customHeight="1" x14ac:dyDescent="0.3">
      <c r="A981" s="81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50"/>
      <c r="Y981" s="7"/>
      <c r="Z981" s="7"/>
      <c r="AA981" s="7"/>
    </row>
    <row r="982" spans="1:27" ht="12.75" customHeight="1" x14ac:dyDescent="0.3">
      <c r="A982" s="81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50"/>
      <c r="Y982" s="7"/>
      <c r="Z982" s="7"/>
      <c r="AA982" s="7"/>
    </row>
    <row r="983" spans="1:27" ht="12.75" customHeight="1" x14ac:dyDescent="0.3">
      <c r="A983" s="81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50"/>
      <c r="Y983" s="7"/>
      <c r="Z983" s="7"/>
      <c r="AA983" s="7"/>
    </row>
    <row r="984" spans="1:27" ht="12.75" customHeight="1" x14ac:dyDescent="0.3">
      <c r="A984" s="81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50"/>
      <c r="Y984" s="7"/>
      <c r="Z984" s="7"/>
      <c r="AA984" s="7"/>
    </row>
    <row r="985" spans="1:27" ht="12.75" customHeight="1" x14ac:dyDescent="0.3">
      <c r="A985" s="81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50"/>
      <c r="Y985" s="7"/>
      <c r="Z985" s="7"/>
      <c r="AA985" s="7"/>
    </row>
    <row r="986" spans="1:27" ht="12.75" customHeight="1" x14ac:dyDescent="0.3">
      <c r="A986" s="81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50"/>
      <c r="Y986" s="7"/>
      <c r="Z986" s="7"/>
      <c r="AA986" s="7"/>
    </row>
    <row r="987" spans="1:27" ht="12.75" customHeight="1" x14ac:dyDescent="0.3">
      <c r="A987" s="81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50"/>
      <c r="Y987" s="7"/>
      <c r="Z987" s="7"/>
      <c r="AA987" s="7"/>
    </row>
    <row r="988" spans="1:27" ht="12.75" customHeight="1" x14ac:dyDescent="0.3">
      <c r="A988" s="81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50"/>
      <c r="Y988" s="7"/>
      <c r="Z988" s="7"/>
      <c r="AA988" s="7"/>
    </row>
    <row r="989" spans="1:27" ht="12.75" customHeight="1" x14ac:dyDescent="0.3">
      <c r="A989" s="81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50"/>
      <c r="Y989" s="7"/>
      <c r="Z989" s="7"/>
      <c r="AA989" s="7"/>
    </row>
    <row r="990" spans="1:27" ht="12.75" customHeight="1" x14ac:dyDescent="0.3">
      <c r="A990" s="81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50"/>
      <c r="Y990" s="7"/>
      <c r="Z990" s="7"/>
      <c r="AA990" s="7"/>
    </row>
    <row r="991" spans="1:27" ht="12.75" customHeight="1" x14ac:dyDescent="0.3">
      <c r="A991" s="81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50"/>
      <c r="Y991" s="7"/>
      <c r="Z991" s="7"/>
      <c r="AA991" s="7"/>
    </row>
    <row r="992" spans="1:27" ht="12.75" customHeight="1" x14ac:dyDescent="0.3">
      <c r="A992" s="81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50"/>
      <c r="Y992" s="7"/>
      <c r="Z992" s="7"/>
      <c r="AA992" s="7"/>
    </row>
    <row r="993" spans="1:27" ht="12.75" customHeight="1" x14ac:dyDescent="0.3">
      <c r="A993" s="81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50"/>
      <c r="Y993" s="7"/>
      <c r="Z993" s="7"/>
      <c r="AA993" s="7"/>
    </row>
    <row r="994" spans="1:27" ht="12.75" customHeight="1" x14ac:dyDescent="0.3">
      <c r="A994" s="81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50"/>
      <c r="Y994" s="7"/>
      <c r="Z994" s="7"/>
      <c r="AA994" s="7"/>
    </row>
    <row r="995" spans="1:27" ht="12.75" customHeight="1" x14ac:dyDescent="0.3">
      <c r="A995" s="81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50"/>
      <c r="Y995" s="7"/>
      <c r="Z995" s="7"/>
      <c r="AA995" s="7"/>
    </row>
    <row r="996" spans="1:27" ht="12.75" customHeight="1" x14ac:dyDescent="0.3">
      <c r="A996" s="81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50"/>
      <c r="Y996" s="7"/>
      <c r="Z996" s="7"/>
      <c r="AA996" s="7"/>
    </row>
    <row r="997" spans="1:27" ht="12.75" customHeight="1" x14ac:dyDescent="0.3">
      <c r="A997" s="81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50"/>
      <c r="Y997" s="7"/>
      <c r="Z997" s="7"/>
      <c r="AA997" s="7"/>
    </row>
    <row r="998" spans="1:27" ht="12.75" customHeight="1" x14ac:dyDescent="0.3">
      <c r="A998" s="81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50"/>
      <c r="Y998" s="7"/>
      <c r="Z998" s="7"/>
      <c r="AA998" s="7"/>
    </row>
    <row r="999" spans="1:27" ht="12.75" customHeight="1" x14ac:dyDescent="0.3">
      <c r="A999" s="81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50"/>
      <c r="Y999" s="7"/>
      <c r="Z999" s="7"/>
      <c r="AA999" s="7"/>
    </row>
    <row r="1000" spans="1:27" ht="12.75" customHeight="1" x14ac:dyDescent="0.3">
      <c r="A1000" s="81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50"/>
      <c r="Y1000" s="7"/>
      <c r="Z1000" s="7"/>
      <c r="AA1000" s="7"/>
    </row>
  </sheetData>
  <sheetProtection algorithmName="SHA-512" hashValue="11HWcJOzlwVErheOhOwadsxB6HnjM1NuEHj3pKc6DMhaRnnZc7HTRHoEUKGMLtf+JZcWVVg8gaWTgcloPR3bvA==" saltValue="6Df2dITGIB8L+iv0Xja2bw==" spinCount="100000" sheet="1" objects="1" scenarios="1"/>
  <mergeCells count="3">
    <mergeCell ref="G8:K8"/>
    <mergeCell ref="O8:R8"/>
    <mergeCell ref="S8:U8"/>
  </mergeCells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Z1000"/>
  <sheetViews>
    <sheetView workbookViewId="0">
      <selection activeCell="C3" sqref="C3"/>
    </sheetView>
  </sheetViews>
  <sheetFormatPr defaultColWidth="14.44140625" defaultRowHeight="15" customHeight="1" x14ac:dyDescent="0.3"/>
  <cols>
    <col min="1" max="1" width="41" customWidth="1"/>
    <col min="2" max="3" width="14.6640625" customWidth="1"/>
    <col min="4" max="4" width="21.109375" customWidth="1"/>
    <col min="5" max="5" width="35.6640625" customWidth="1"/>
    <col min="6" max="7" width="14.6640625" customWidth="1"/>
    <col min="8" max="9" width="13.109375" customWidth="1"/>
    <col min="10" max="26" width="9" customWidth="1"/>
  </cols>
  <sheetData>
    <row r="1" spans="1:26" ht="12.75" customHeight="1" x14ac:dyDescent="0.3">
      <c r="A1" s="82" t="s">
        <v>128</v>
      </c>
      <c r="B1" s="83" t="s">
        <v>129</v>
      </c>
      <c r="C1" s="84" t="s">
        <v>130</v>
      </c>
      <c r="D1" s="7"/>
      <c r="E1" s="85" t="s">
        <v>131</v>
      </c>
      <c r="F1" s="86" t="s">
        <v>129</v>
      </c>
      <c r="G1" s="84" t="s">
        <v>130</v>
      </c>
      <c r="H1" s="7"/>
      <c r="I1" s="8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 x14ac:dyDescent="0.3">
      <c r="A2" s="88" t="s">
        <v>132</v>
      </c>
      <c r="B2" s="89" t="e">
        <f>'Productivity Goal'!B13/'Productivity Goal'!B12</f>
        <v>#DIV/0!</v>
      </c>
      <c r="C2" s="90" t="e">
        <f>'Productivity Data'!C376/'Productivity Data'!B376</f>
        <v>#DIV/0!</v>
      </c>
      <c r="D2" s="7"/>
      <c r="E2" s="91" t="s">
        <v>133</v>
      </c>
      <c r="F2" s="92" t="e">
        <f>'Productivity Goal'!B14/'Productivity Goal'!B15</f>
        <v>#DIV/0!</v>
      </c>
      <c r="G2" s="93" t="e">
        <f>'Productivity Data'!D376/'Productivity Data'!E376</f>
        <v>#DIV/0!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 x14ac:dyDescent="0.3">
      <c r="A3" s="91" t="s">
        <v>134</v>
      </c>
      <c r="B3" s="92" t="e">
        <f>'Productivity Goal'!B14/'Productivity Goal'!B12</f>
        <v>#DIV/0!</v>
      </c>
      <c r="C3" s="93" t="e">
        <f>'Productivity Data'!D376/'Productivity Data'!B376</f>
        <v>#DIV/0!</v>
      </c>
      <c r="D3" s="7"/>
      <c r="E3" s="91" t="s">
        <v>135</v>
      </c>
      <c r="F3" s="92" t="e">
        <f>'Productivity Goal'!B14/'Productivity Goal'!B16</f>
        <v>#DIV/0!</v>
      </c>
      <c r="G3" s="93" t="e">
        <f>'Productivity Data'!D376/'Productivity Data'!F376</f>
        <v>#DIV/0!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91" t="s">
        <v>136</v>
      </c>
      <c r="B4" s="92" t="e">
        <f>'Productivity Goal'!B14/'Productivity Goal'!B13</f>
        <v>#DIV/0!</v>
      </c>
      <c r="C4" s="93" t="e">
        <f>'Productivity Data'!D376/'Productivity Data'!C376</f>
        <v>#DIV/0!</v>
      </c>
      <c r="D4" s="7"/>
      <c r="E4" s="94" t="s">
        <v>137</v>
      </c>
      <c r="F4" s="92" t="e">
        <f>'Productivity Goal'!B16/'Productivity Goal'!B23</f>
        <v>#DIV/0!</v>
      </c>
      <c r="G4" s="93" t="e">
        <f>'Productivity Data'!F376/'Productivity Data'!W376</f>
        <v>#DIV/0!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 x14ac:dyDescent="0.3">
      <c r="A5" s="91" t="s">
        <v>138</v>
      </c>
      <c r="B5" s="92" t="e">
        <f>'Productivity Goal'!B13/'Productivity Goal'!B15</f>
        <v>#DIV/0!</v>
      </c>
      <c r="C5" s="93" t="e">
        <f>'Productivity Data'!C376/'Productivity Data'!E376</f>
        <v>#DIV/0!</v>
      </c>
      <c r="D5" s="7"/>
      <c r="E5" s="91" t="s">
        <v>139</v>
      </c>
      <c r="F5" s="95" t="e">
        <f>'Productivity Goal'!B7/'Productivity Goal'!B14</f>
        <v>#DIV/0!</v>
      </c>
      <c r="G5" s="96" t="e">
        <f>'Productivity Data'!X376/'Productivity Data'!D376</f>
        <v>#DIV/0!</v>
      </c>
      <c r="H5" s="7"/>
      <c r="I5" s="9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 x14ac:dyDescent="0.3">
      <c r="A6" s="91" t="s">
        <v>140</v>
      </c>
      <c r="B6" s="92" t="e">
        <f>'Productivity Goal'!B13/'Productivity Goal'!B16</f>
        <v>#DIV/0!</v>
      </c>
      <c r="C6" s="93" t="e">
        <f>'Productivity Data'!C376/'Productivity Data'!F376</f>
        <v>#DIV/0!</v>
      </c>
      <c r="D6" s="7"/>
      <c r="E6" s="91" t="s">
        <v>141</v>
      </c>
      <c r="F6" s="95" t="e">
        <f>'Productivity Goal'!B7/'Productivity Goal'!B13</f>
        <v>#DIV/0!</v>
      </c>
      <c r="G6" s="96" t="e">
        <f>'Productivity Data'!X376/'Productivity Data'!C376</f>
        <v>#DIV/0!</v>
      </c>
      <c r="H6" s="7"/>
      <c r="I6" s="9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 x14ac:dyDescent="0.3">
      <c r="A7" s="98" t="s">
        <v>142</v>
      </c>
      <c r="B7" s="99" t="e">
        <f>'Productivity Goal'!B16/'Productivity Goal'!B15</f>
        <v>#DIV/0!</v>
      </c>
      <c r="C7" s="100" t="e">
        <f>'Productivity Data'!F376/'Productivity Data'!E376</f>
        <v>#DIV/0!</v>
      </c>
      <c r="D7" s="7"/>
      <c r="E7" s="98" t="s">
        <v>143</v>
      </c>
      <c r="F7" s="101" t="e">
        <f>'Productivity Goal'!B7/'Productivity Goal'!B23</f>
        <v>#DIV/0!</v>
      </c>
      <c r="G7" s="102" t="e">
        <f>'Productivity Data'!X376/'Productivity Data'!W376</f>
        <v>#DIV/0!</v>
      </c>
      <c r="H7" s="7"/>
      <c r="I7" s="9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3">
      <c r="A8" s="26"/>
      <c r="B8" s="50"/>
      <c r="C8" s="103"/>
      <c r="D8" s="7"/>
      <c r="E8" s="7"/>
      <c r="F8" s="104"/>
      <c r="G8" s="105"/>
      <c r="H8" s="7"/>
      <c r="I8" s="9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">
      <c r="A9" s="7"/>
      <c r="B9" s="7"/>
      <c r="C9" s="7"/>
      <c r="D9" s="7"/>
      <c r="E9" s="7"/>
      <c r="F9" s="7"/>
      <c r="G9" s="7"/>
      <c r="H9" s="7"/>
      <c r="I9" s="9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3">
      <c r="A10" s="106" t="s">
        <v>128</v>
      </c>
      <c r="B10" s="107" t="s">
        <v>129</v>
      </c>
      <c r="C10" s="107" t="s">
        <v>144</v>
      </c>
      <c r="D10" s="107" t="s">
        <v>145</v>
      </c>
      <c r="E10" s="107" t="s">
        <v>146</v>
      </c>
      <c r="F10" s="107" t="s">
        <v>147</v>
      </c>
      <c r="G10" s="108" t="s">
        <v>148</v>
      </c>
      <c r="H10" s="7"/>
      <c r="I10" s="9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3">
      <c r="A11" s="109" t="str">
        <f>'Productivity Data'!X9</f>
        <v>Paid Income</v>
      </c>
      <c r="B11" s="110" t="e">
        <f>'Productivity Goal'!C7</f>
        <v>#DIV/0!</v>
      </c>
      <c r="C11" s="111">
        <f ca="1">G11/'Productivity Data'!$B$5*'Productivity Data'!$B$4</f>
        <v>0</v>
      </c>
      <c r="D11" s="111" t="e">
        <f ca="1">'Productivity Goal'!B7/'Productivity Data'!$B$5</f>
        <v>#DIV/0!</v>
      </c>
      <c r="E11" s="111">
        <f ca="1">G11/'Productivity Data'!$B$7</f>
        <v>0</v>
      </c>
      <c r="F11" s="111" t="e">
        <f ca="1">'Productivity Goal'!B7/'Productivity Data'!$B$4*'Productivity Data'!$B$5</f>
        <v>#DIV/0!</v>
      </c>
      <c r="G11" s="112">
        <f>'Productivity Data'!X376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3">
      <c r="A12" s="113" t="str">
        <f>'Productivity Data'!B9</f>
        <v>Days Prospected</v>
      </c>
      <c r="B12" s="92">
        <f>'Productivity Goal'!B12</f>
        <v>0</v>
      </c>
      <c r="C12" s="114">
        <f ca="1">G12/'Productivity Data'!$B$5*'Productivity Data'!$B$4</f>
        <v>0</v>
      </c>
      <c r="D12" s="114">
        <f ca="1">'Productivity Goal'!B12/'Productivity Data'!$B$5</f>
        <v>0</v>
      </c>
      <c r="E12" s="114">
        <f ca="1">G12/'Productivity Data'!$B$7</f>
        <v>0</v>
      </c>
      <c r="F12" s="114">
        <f ca="1">'Productivity Goal'!B12/'Productivity Data'!$B$4*'Productivity Data'!$B$5</f>
        <v>0</v>
      </c>
      <c r="G12" s="93">
        <f>'Productivity Data'!B376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3">
      <c r="A13" s="94" t="str">
        <f>'Productivity Data'!C9</f>
        <v>Hours Prospected</v>
      </c>
      <c r="B13" s="92">
        <f>'Productivity Goal'!B13</f>
        <v>0</v>
      </c>
      <c r="C13" s="114">
        <f ca="1">G13/'Productivity Data'!$B$5*'Productivity Data'!$B$4</f>
        <v>0</v>
      </c>
      <c r="D13" s="114">
        <f ca="1">'Productivity Goal'!B13/'Productivity Data'!$B$5</f>
        <v>0</v>
      </c>
      <c r="E13" s="114">
        <f ca="1">G13/'Productivity Data'!$B$7</f>
        <v>0</v>
      </c>
      <c r="F13" s="114">
        <f ca="1">'Productivity Goal'!B13/'Productivity Data'!$B$4*'Productivity Data'!$B$5</f>
        <v>0</v>
      </c>
      <c r="G13" s="93">
        <f>'Productivity Data'!C376</f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">
      <c r="A14" s="94" t="str">
        <f>'Productivity Data'!D9</f>
        <v>Contacts</v>
      </c>
      <c r="B14" s="92">
        <f>'Productivity Goal'!B14</f>
        <v>0</v>
      </c>
      <c r="C14" s="114">
        <f ca="1">G14/'Productivity Data'!$B$5*'Productivity Data'!$B$4</f>
        <v>0</v>
      </c>
      <c r="D14" s="114">
        <f ca="1">'Productivity Goal'!B14/'Productivity Data'!$B$5</f>
        <v>0</v>
      </c>
      <c r="E14" s="114">
        <f ca="1">G14/'Productivity Data'!$B$7</f>
        <v>0</v>
      </c>
      <c r="F14" s="114">
        <f ca="1">'Productivity Goal'!B14/'Productivity Data'!$B$4*'Productivity Data'!$B$5</f>
        <v>0</v>
      </c>
      <c r="G14" s="93">
        <f>'Productivity Data'!D376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">
      <c r="A15" s="94" t="str">
        <f>'Productivity Data'!E9</f>
        <v>Listing Appointments</v>
      </c>
      <c r="B15" s="92" t="e">
        <f>'Productivity Goal'!B15</f>
        <v>#DIV/0!</v>
      </c>
      <c r="C15" s="114">
        <f ca="1">G15/'Productivity Data'!$B$5*'Productivity Data'!$B$4</f>
        <v>0</v>
      </c>
      <c r="D15" s="114" t="e">
        <f ca="1">'Productivity Goal'!B15/'Productivity Data'!$B$5</f>
        <v>#DIV/0!</v>
      </c>
      <c r="E15" s="114">
        <f ca="1">G15/'Productivity Data'!$B$7</f>
        <v>0</v>
      </c>
      <c r="F15" s="114" t="e">
        <f ca="1">'Productivity Goal'!B15/'Productivity Data'!$B$4*'Productivity Data'!$B$5</f>
        <v>#DIV/0!</v>
      </c>
      <c r="G15" s="93">
        <f>'Productivity Data'!E376</f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">
      <c r="A16" s="94" t="str">
        <f>'Productivity Data'!F9</f>
        <v>Listing Taken</v>
      </c>
      <c r="B16" s="92" t="e">
        <f>'Productivity Goal'!B16</f>
        <v>#DIV/0!</v>
      </c>
      <c r="C16" s="114">
        <f ca="1">G16/'Productivity Data'!$B$5*'Productivity Data'!$B$4</f>
        <v>0</v>
      </c>
      <c r="D16" s="114" t="e">
        <f ca="1">'Productivity Goal'!B16/'Productivity Data'!$B$5</f>
        <v>#DIV/0!</v>
      </c>
      <c r="E16" s="114">
        <f ca="1">G16/'Productivity Data'!$B$7</f>
        <v>0</v>
      </c>
      <c r="F16" s="114" t="e">
        <f ca="1">'Productivity Goal'!B16/'Productivity Data'!$B$4*'Productivity Data'!$B$5</f>
        <v>#DIV/0!</v>
      </c>
      <c r="G16" s="93">
        <f>'Productivity Data'!F376</f>
        <v>0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12.75" customHeight="1" x14ac:dyDescent="0.3">
      <c r="A17" s="94" t="str">
        <f>'Productivity Data'!T9</f>
        <v>Expired</v>
      </c>
      <c r="B17" s="92" t="e">
        <f>'Productivity Goal'!B17</f>
        <v>#DIV/0!</v>
      </c>
      <c r="C17" s="114">
        <f ca="1">G17/'Productivity Data'!$B$5*'Productivity Data'!$B$4</f>
        <v>0</v>
      </c>
      <c r="D17" s="114" t="e">
        <f ca="1">'Productivity Goal'!B17/'Productivity Data'!$B$5</f>
        <v>#DIV/0!</v>
      </c>
      <c r="E17" s="114">
        <f ca="1">G17/'Productivity Data'!$B$7</f>
        <v>0</v>
      </c>
      <c r="F17" s="114" t="e">
        <f ca="1">'Productivity Goal'!B17/'Productivity Data'!$B$4*'Productivity Data'!$B$5</f>
        <v>#DIV/0!</v>
      </c>
      <c r="G17" s="93">
        <f>'Productivity Data'!T376</f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3">
      <c r="A18" s="94" t="str">
        <f>'Productivity Data'!U9</f>
        <v>Cancelled</v>
      </c>
      <c r="B18" s="92" t="e">
        <f>'Productivity Goal'!B18</f>
        <v>#DIV/0!</v>
      </c>
      <c r="C18" s="114">
        <f ca="1">G18/'Productivity Data'!$B$5*'Productivity Data'!$B$4</f>
        <v>0</v>
      </c>
      <c r="D18" s="114" t="e">
        <f ca="1">'Productivity Goal'!B18/'Productivity Data'!$B$5</f>
        <v>#DIV/0!</v>
      </c>
      <c r="E18" s="114">
        <f ca="1">G18/'Productivity Data'!$B$7</f>
        <v>0</v>
      </c>
      <c r="F18" s="114" t="e">
        <f ca="1">'Productivity Goal'!B18/'Productivity Data'!$B$4*'Productivity Data'!$B$5</f>
        <v>#DIV/0!</v>
      </c>
      <c r="G18" s="93">
        <f>'Productivity Data'!U376</f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3">
      <c r="A19" s="94" t="str">
        <f>'Productivity Data'!L9</f>
        <v>Turned Down</v>
      </c>
      <c r="B19" s="92" t="e">
        <f>'Productivity Goal'!B19</f>
        <v>#DIV/0!</v>
      </c>
      <c r="C19" s="114">
        <f ca="1">G19/'Productivity Data'!$B$5*'Productivity Data'!$B$4</f>
        <v>0</v>
      </c>
      <c r="D19" s="114" t="e">
        <f ca="1">'Productivity Goal'!B19/'Productivity Data'!$B$5</f>
        <v>#DIV/0!</v>
      </c>
      <c r="E19" s="114">
        <f ca="1">G19/'Productivity Data'!$B$7</f>
        <v>0</v>
      </c>
      <c r="F19" s="114" t="e">
        <f ca="1">'Productivity Goal'!B19/'Productivity Data'!$B$4*'Productivity Data'!$B$5</f>
        <v>#DIV/0!</v>
      </c>
      <c r="G19" s="93">
        <f>'Productivity Data'!L376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 x14ac:dyDescent="0.3">
      <c r="A20" s="94" t="str">
        <f>'Productivity Data'!M9</f>
        <v>Listings Sold</v>
      </c>
      <c r="B20" s="92" t="e">
        <f>'Productivity Goal'!B21</f>
        <v>#DIV/0!</v>
      </c>
      <c r="C20" s="114">
        <f ca="1">G20/'Productivity Data'!$B$5*'Productivity Data'!$B$4</f>
        <v>0</v>
      </c>
      <c r="D20" s="114" t="e">
        <f ca="1">'Productivity Goal'!B20/'Productivity Data'!$B$5</f>
        <v>#DIV/0!</v>
      </c>
      <c r="E20" s="114">
        <f ca="1">G20/'Productivity Data'!$B$7</f>
        <v>0</v>
      </c>
      <c r="F20" s="114" t="e">
        <f ca="1">'Productivity Goal'!B20/'Productivity Data'!$B$4*'Productivity Data'!$B$5</f>
        <v>#DIV/0!</v>
      </c>
      <c r="G20" s="93">
        <f>'Productivity Data'!M376</f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 x14ac:dyDescent="0.3">
      <c r="A21" s="94" t="str">
        <f>'Productivity Data'!N9</f>
        <v>Buyer Sale</v>
      </c>
      <c r="B21" s="92" t="e">
        <f>'Productivity Goal'!B22</f>
        <v>#DIV/0!</v>
      </c>
      <c r="C21" s="114">
        <f ca="1">G21/'Productivity Data'!$B$5*'Productivity Data'!$B$4</f>
        <v>0</v>
      </c>
      <c r="D21" s="114" t="e">
        <f ca="1">'Productivity Goal'!B21/'Productivity Data'!$B$5</f>
        <v>#DIV/0!</v>
      </c>
      <c r="E21" s="114">
        <f ca="1">G21/'Productivity Data'!$B$7</f>
        <v>0</v>
      </c>
      <c r="F21" s="114" t="e">
        <f ca="1">'Productivity Goal'!B21/'Productivity Data'!$B$4*'Productivity Data'!$B$5</f>
        <v>#DIV/0!</v>
      </c>
      <c r="G21" s="93">
        <f>'Productivity Data'!N376</f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 x14ac:dyDescent="0.3">
      <c r="A22" s="94" t="str">
        <f>'Productivity Data'!S9</f>
        <v>Price Reductions</v>
      </c>
      <c r="B22" s="92" t="e">
        <f>'Productivity Goal'!B20</f>
        <v>#DIV/0!</v>
      </c>
      <c r="C22" s="114">
        <f ca="1">G22/'Productivity Data'!$B$5*'Productivity Data'!$B$4</f>
        <v>0</v>
      </c>
      <c r="D22" s="114" t="e">
        <f ca="1">'Productivity Goal'!B22/'Productivity Data'!$B$5</f>
        <v>#DIV/0!</v>
      </c>
      <c r="E22" s="114">
        <f ca="1">G22/'Productivity Data'!$B$7</f>
        <v>0</v>
      </c>
      <c r="F22" s="114" t="e">
        <f ca="1">'Productivity Goal'!B22/'Productivity Data'!$B$4*'Productivity Data'!$B$5</f>
        <v>#DIV/0!</v>
      </c>
      <c r="G22" s="93">
        <f>'Productivity Data'!S376</f>
        <v>0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2.75" customHeight="1" x14ac:dyDescent="0.3">
      <c r="A23" s="115" t="str">
        <f>'Productivity Data'!W9</f>
        <v>Notarised</v>
      </c>
      <c r="B23" s="116" t="e">
        <f>'Productivity Goal'!B23</f>
        <v>#DIV/0!</v>
      </c>
      <c r="C23" s="79">
        <f ca="1">G23/'Productivity Data'!$B$5*'Productivity Data'!$B$4</f>
        <v>0</v>
      </c>
      <c r="D23" s="79" t="e">
        <f ca="1">'Productivity Goal'!B23/'Productivity Data'!$B$5</f>
        <v>#DIV/0!</v>
      </c>
      <c r="E23" s="79">
        <f ca="1">G23/'Productivity Data'!$B$7</f>
        <v>0</v>
      </c>
      <c r="F23" s="79" t="e">
        <f ca="1">'Productivity Goal'!B23/'Productivity Data'!$B$4*'Productivity Data'!$B$5</f>
        <v>#DIV/0!</v>
      </c>
      <c r="G23" s="117">
        <f>'Productivity Data'!W376</f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3">
      <c r="A24" s="2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3">
      <c r="A25" s="2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 x14ac:dyDescent="0.3">
      <c r="A26" s="2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 x14ac:dyDescent="0.3">
      <c r="A27" s="2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 x14ac:dyDescent="0.3">
      <c r="A28" s="2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 x14ac:dyDescent="0.3">
      <c r="A29" s="2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 x14ac:dyDescent="0.3">
      <c r="A30" s="2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 x14ac:dyDescent="0.3">
      <c r="A31" s="2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 x14ac:dyDescent="0.3">
      <c r="A32" s="2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 x14ac:dyDescent="0.3">
      <c r="A33" s="2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 x14ac:dyDescent="0.3">
      <c r="A34" s="2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 x14ac:dyDescent="0.3">
      <c r="A35" s="2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 x14ac:dyDescent="0.3">
      <c r="A36" s="2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 x14ac:dyDescent="0.3">
      <c r="A37" s="2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 x14ac:dyDescent="0.3">
      <c r="A38" s="2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 x14ac:dyDescent="0.3">
      <c r="A39" s="2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 x14ac:dyDescent="0.3">
      <c r="A40" s="2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 x14ac:dyDescent="0.3">
      <c r="A41" s="2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 x14ac:dyDescent="0.3">
      <c r="A42" s="2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 x14ac:dyDescent="0.3">
      <c r="A43" s="2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 x14ac:dyDescent="0.3">
      <c r="A44" s="2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 x14ac:dyDescent="0.3">
      <c r="A45" s="2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 x14ac:dyDescent="0.3">
      <c r="A46" s="26"/>
      <c r="B46" s="7"/>
      <c r="C46" s="47">
        <f>'Income and Investement'!B5-C43</f>
        <v>0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 x14ac:dyDescent="0.3">
      <c r="A47" s="2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 x14ac:dyDescent="0.3">
      <c r="A48" s="2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 x14ac:dyDescent="0.3">
      <c r="A49" s="2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 x14ac:dyDescent="0.3">
      <c r="A50" s="2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 x14ac:dyDescent="0.3">
      <c r="A51" s="2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 x14ac:dyDescent="0.3">
      <c r="A52" s="2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 x14ac:dyDescent="0.3">
      <c r="A53" s="2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 x14ac:dyDescent="0.3">
      <c r="A54" s="2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3">
      <c r="A55" s="2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 x14ac:dyDescent="0.3">
      <c r="A56" s="2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 x14ac:dyDescent="0.3">
      <c r="A57" s="2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 x14ac:dyDescent="0.3">
      <c r="A58" s="2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 x14ac:dyDescent="0.3">
      <c r="A59" s="2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 x14ac:dyDescent="0.3">
      <c r="A60" s="2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 x14ac:dyDescent="0.3">
      <c r="A61" s="2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 x14ac:dyDescent="0.3">
      <c r="A62" s="2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 x14ac:dyDescent="0.3">
      <c r="A63" s="2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 x14ac:dyDescent="0.3">
      <c r="A64" s="2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 x14ac:dyDescent="0.3">
      <c r="A65" s="2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 x14ac:dyDescent="0.3">
      <c r="A66" s="2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 x14ac:dyDescent="0.3">
      <c r="A67" s="2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 x14ac:dyDescent="0.3">
      <c r="A68" s="2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 x14ac:dyDescent="0.3">
      <c r="A69" s="2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 x14ac:dyDescent="0.3">
      <c r="A70" s="2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 x14ac:dyDescent="0.3">
      <c r="A71" s="2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 x14ac:dyDescent="0.3">
      <c r="A72" s="2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 x14ac:dyDescent="0.3">
      <c r="A73" s="2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 x14ac:dyDescent="0.3">
      <c r="A74" s="2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 x14ac:dyDescent="0.3">
      <c r="A75" s="2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 x14ac:dyDescent="0.3">
      <c r="A76" s="2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 x14ac:dyDescent="0.3">
      <c r="A77" s="2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 x14ac:dyDescent="0.3">
      <c r="A78" s="2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 x14ac:dyDescent="0.3">
      <c r="A79" s="2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 x14ac:dyDescent="0.3">
      <c r="A80" s="2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 x14ac:dyDescent="0.3">
      <c r="A81" s="2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 x14ac:dyDescent="0.3">
      <c r="A82" s="2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 x14ac:dyDescent="0.3">
      <c r="A83" s="2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3">
      <c r="A84" s="2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 x14ac:dyDescent="0.3">
      <c r="A85" s="2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 x14ac:dyDescent="0.3">
      <c r="A86" s="2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 x14ac:dyDescent="0.3">
      <c r="A87" s="2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 x14ac:dyDescent="0.3">
      <c r="A88" s="2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 x14ac:dyDescent="0.3">
      <c r="A89" s="2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 x14ac:dyDescent="0.3">
      <c r="A90" s="2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 x14ac:dyDescent="0.3">
      <c r="A91" s="2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 x14ac:dyDescent="0.3">
      <c r="A92" s="2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 x14ac:dyDescent="0.3">
      <c r="A93" s="2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 x14ac:dyDescent="0.3">
      <c r="A94" s="2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 x14ac:dyDescent="0.3">
      <c r="A95" s="2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 x14ac:dyDescent="0.3">
      <c r="A96" s="2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 x14ac:dyDescent="0.3">
      <c r="A97" s="2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 x14ac:dyDescent="0.3">
      <c r="A98" s="2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 x14ac:dyDescent="0.3">
      <c r="A99" s="2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 x14ac:dyDescent="0.3">
      <c r="A100" s="2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 x14ac:dyDescent="0.3">
      <c r="A101" s="2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 x14ac:dyDescent="0.3">
      <c r="A102" s="2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 x14ac:dyDescent="0.3">
      <c r="A103" s="2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 x14ac:dyDescent="0.3">
      <c r="A104" s="2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 x14ac:dyDescent="0.3">
      <c r="A105" s="2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 x14ac:dyDescent="0.3">
      <c r="A106" s="2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 x14ac:dyDescent="0.3">
      <c r="A107" s="2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 x14ac:dyDescent="0.3">
      <c r="A108" s="2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 x14ac:dyDescent="0.3">
      <c r="A109" s="2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 x14ac:dyDescent="0.3">
      <c r="A110" s="2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 x14ac:dyDescent="0.3">
      <c r="A111" s="2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 x14ac:dyDescent="0.3">
      <c r="A112" s="2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 x14ac:dyDescent="0.3">
      <c r="A113" s="2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3">
      <c r="A114" s="2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 x14ac:dyDescent="0.3">
      <c r="A115" s="2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 x14ac:dyDescent="0.3">
      <c r="A116" s="2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 x14ac:dyDescent="0.3">
      <c r="A117" s="2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 x14ac:dyDescent="0.3">
      <c r="A118" s="2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 x14ac:dyDescent="0.3">
      <c r="A119" s="2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 x14ac:dyDescent="0.3">
      <c r="A120" s="2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 x14ac:dyDescent="0.3">
      <c r="A121" s="2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 x14ac:dyDescent="0.3">
      <c r="A122" s="2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 x14ac:dyDescent="0.3">
      <c r="A123" s="2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 x14ac:dyDescent="0.3">
      <c r="A124" s="2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3">
      <c r="A125" s="2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 x14ac:dyDescent="0.3">
      <c r="A126" s="2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 x14ac:dyDescent="0.3">
      <c r="A127" s="2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 x14ac:dyDescent="0.3">
      <c r="A128" s="26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 x14ac:dyDescent="0.3">
      <c r="A129" s="26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 x14ac:dyDescent="0.3">
      <c r="A130" s="26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 x14ac:dyDescent="0.3">
      <c r="A131" s="2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 x14ac:dyDescent="0.3">
      <c r="A132" s="2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 x14ac:dyDescent="0.3">
      <c r="A133" s="26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 x14ac:dyDescent="0.3">
      <c r="A134" s="26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 x14ac:dyDescent="0.3">
      <c r="A135" s="2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 x14ac:dyDescent="0.3">
      <c r="A136" s="2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 x14ac:dyDescent="0.3">
      <c r="A137" s="2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 x14ac:dyDescent="0.3">
      <c r="A138" s="2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 x14ac:dyDescent="0.3">
      <c r="A139" s="2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 x14ac:dyDescent="0.3">
      <c r="A140" s="2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 x14ac:dyDescent="0.3">
      <c r="A141" s="2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 x14ac:dyDescent="0.3">
      <c r="A142" s="2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 x14ac:dyDescent="0.3">
      <c r="A143" s="2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 x14ac:dyDescent="0.3">
      <c r="A144" s="26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 x14ac:dyDescent="0.3">
      <c r="A145" s="26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 x14ac:dyDescent="0.3">
      <c r="A146" s="26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 x14ac:dyDescent="0.3">
      <c r="A147" s="26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 x14ac:dyDescent="0.3">
      <c r="A148" s="2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 x14ac:dyDescent="0.3">
      <c r="A149" s="2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 x14ac:dyDescent="0.3">
      <c r="A150" s="26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 x14ac:dyDescent="0.3">
      <c r="A151" s="2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 x14ac:dyDescent="0.3">
      <c r="A152" s="26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 x14ac:dyDescent="0.3">
      <c r="A153" s="26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 x14ac:dyDescent="0.3">
      <c r="A154" s="26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 x14ac:dyDescent="0.3">
      <c r="A155" s="26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 x14ac:dyDescent="0.3">
      <c r="A156" s="26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 x14ac:dyDescent="0.3">
      <c r="A157" s="26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 x14ac:dyDescent="0.3">
      <c r="A158" s="26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 x14ac:dyDescent="0.3">
      <c r="A159" s="26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 x14ac:dyDescent="0.3">
      <c r="A160" s="26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 x14ac:dyDescent="0.3">
      <c r="A161" s="26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 x14ac:dyDescent="0.3">
      <c r="A162" s="26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 x14ac:dyDescent="0.3">
      <c r="A163" s="26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 x14ac:dyDescent="0.3">
      <c r="A164" s="26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 x14ac:dyDescent="0.3">
      <c r="A165" s="2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 x14ac:dyDescent="0.3">
      <c r="A166" s="26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 x14ac:dyDescent="0.3">
      <c r="A167" s="26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 x14ac:dyDescent="0.3">
      <c r="A168" s="2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 x14ac:dyDescent="0.3">
      <c r="A169" s="2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 x14ac:dyDescent="0.3">
      <c r="A170" s="2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 x14ac:dyDescent="0.3">
      <c r="A171" s="2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 x14ac:dyDescent="0.3">
      <c r="A172" s="2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 x14ac:dyDescent="0.3">
      <c r="A173" s="2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 x14ac:dyDescent="0.3">
      <c r="A174" s="2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 x14ac:dyDescent="0.3">
      <c r="A175" s="2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 x14ac:dyDescent="0.3">
      <c r="A176" s="2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 x14ac:dyDescent="0.3">
      <c r="A177" s="26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 x14ac:dyDescent="0.3">
      <c r="A178" s="26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 x14ac:dyDescent="0.3">
      <c r="A179" s="26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 x14ac:dyDescent="0.3">
      <c r="A180" s="26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 x14ac:dyDescent="0.3">
      <c r="A181" s="26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 x14ac:dyDescent="0.3">
      <c r="A182" s="26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 x14ac:dyDescent="0.3">
      <c r="A183" s="26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 x14ac:dyDescent="0.3">
      <c r="A184" s="26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 x14ac:dyDescent="0.3">
      <c r="A185" s="26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 x14ac:dyDescent="0.3">
      <c r="A186" s="26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 x14ac:dyDescent="0.3">
      <c r="A187" s="26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 x14ac:dyDescent="0.3">
      <c r="A188" s="26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 x14ac:dyDescent="0.3">
      <c r="A189" s="26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 x14ac:dyDescent="0.3">
      <c r="A190" s="26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 x14ac:dyDescent="0.3">
      <c r="A191" s="26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 x14ac:dyDescent="0.3">
      <c r="A192" s="26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 x14ac:dyDescent="0.3">
      <c r="A193" s="26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 x14ac:dyDescent="0.3">
      <c r="A194" s="26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 x14ac:dyDescent="0.3">
      <c r="A195" s="26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 x14ac:dyDescent="0.3">
      <c r="A196" s="26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 x14ac:dyDescent="0.3">
      <c r="A197" s="26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 x14ac:dyDescent="0.3">
      <c r="A198" s="26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 x14ac:dyDescent="0.3">
      <c r="A199" s="26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 x14ac:dyDescent="0.3">
      <c r="A200" s="26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 x14ac:dyDescent="0.3">
      <c r="A201" s="26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 x14ac:dyDescent="0.3">
      <c r="A202" s="26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 x14ac:dyDescent="0.3">
      <c r="A203" s="26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 x14ac:dyDescent="0.3">
      <c r="A204" s="26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 x14ac:dyDescent="0.3">
      <c r="A205" s="26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 x14ac:dyDescent="0.3">
      <c r="A206" s="26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 x14ac:dyDescent="0.3">
      <c r="A207" s="26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 x14ac:dyDescent="0.3">
      <c r="A208" s="26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 x14ac:dyDescent="0.3">
      <c r="A209" s="26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 x14ac:dyDescent="0.3">
      <c r="A210" s="26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 x14ac:dyDescent="0.3">
      <c r="A211" s="26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 x14ac:dyDescent="0.3">
      <c r="A212" s="26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 x14ac:dyDescent="0.3">
      <c r="A213" s="26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 x14ac:dyDescent="0.3">
      <c r="A214" s="26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 x14ac:dyDescent="0.3">
      <c r="A215" s="26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 x14ac:dyDescent="0.3">
      <c r="A216" s="26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 x14ac:dyDescent="0.3">
      <c r="A217" s="26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 x14ac:dyDescent="0.3">
      <c r="A218" s="26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 x14ac:dyDescent="0.3">
      <c r="A219" s="26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 x14ac:dyDescent="0.3">
      <c r="A220" s="26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 x14ac:dyDescent="0.3">
      <c r="A221" s="26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 x14ac:dyDescent="0.3">
      <c r="A222" s="26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 x14ac:dyDescent="0.3">
      <c r="A223" s="26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 x14ac:dyDescent="0.3">
      <c r="A224" s="26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 x14ac:dyDescent="0.3">
      <c r="A225" s="26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 x14ac:dyDescent="0.3">
      <c r="A226" s="26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 x14ac:dyDescent="0.3">
      <c r="A227" s="26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 x14ac:dyDescent="0.3">
      <c r="A228" s="26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 x14ac:dyDescent="0.3">
      <c r="A229" s="26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 x14ac:dyDescent="0.3">
      <c r="A230" s="26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 x14ac:dyDescent="0.3">
      <c r="A231" s="26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 x14ac:dyDescent="0.3">
      <c r="A232" s="26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 x14ac:dyDescent="0.3">
      <c r="A233" s="26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 x14ac:dyDescent="0.3">
      <c r="A234" s="26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 x14ac:dyDescent="0.3">
      <c r="A235" s="26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 x14ac:dyDescent="0.3">
      <c r="A236" s="26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 x14ac:dyDescent="0.3">
      <c r="A237" s="26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 x14ac:dyDescent="0.3">
      <c r="A238" s="26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 x14ac:dyDescent="0.3">
      <c r="A239" s="26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 x14ac:dyDescent="0.3">
      <c r="A240" s="26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 x14ac:dyDescent="0.3">
      <c r="A241" s="26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 x14ac:dyDescent="0.3">
      <c r="A242" s="26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 x14ac:dyDescent="0.3">
      <c r="A243" s="26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 x14ac:dyDescent="0.3">
      <c r="A244" s="26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 x14ac:dyDescent="0.3">
      <c r="A245" s="26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 x14ac:dyDescent="0.3">
      <c r="A246" s="26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 x14ac:dyDescent="0.3">
      <c r="A247" s="26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 x14ac:dyDescent="0.3">
      <c r="A248" s="26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 x14ac:dyDescent="0.3">
      <c r="A249" s="26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 x14ac:dyDescent="0.3">
      <c r="A250" s="26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 x14ac:dyDescent="0.3">
      <c r="A251" s="26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 x14ac:dyDescent="0.3">
      <c r="A252" s="26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 x14ac:dyDescent="0.3">
      <c r="A253" s="26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 x14ac:dyDescent="0.3">
      <c r="A254" s="26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 x14ac:dyDescent="0.3">
      <c r="A255" s="26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 x14ac:dyDescent="0.3">
      <c r="A256" s="26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 x14ac:dyDescent="0.3">
      <c r="A257" s="26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 x14ac:dyDescent="0.3">
      <c r="A258" s="26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 x14ac:dyDescent="0.3">
      <c r="A259" s="26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 x14ac:dyDescent="0.3">
      <c r="A260" s="26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 x14ac:dyDescent="0.3">
      <c r="A261" s="26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 x14ac:dyDescent="0.3">
      <c r="A262" s="26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 x14ac:dyDescent="0.3">
      <c r="A263" s="26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 x14ac:dyDescent="0.3">
      <c r="A264" s="26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 x14ac:dyDescent="0.3">
      <c r="A265" s="26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 x14ac:dyDescent="0.3">
      <c r="A266" s="26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 x14ac:dyDescent="0.3">
      <c r="A267" s="26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 x14ac:dyDescent="0.3">
      <c r="A268" s="26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 x14ac:dyDescent="0.3">
      <c r="A269" s="26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 x14ac:dyDescent="0.3">
      <c r="A270" s="26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 x14ac:dyDescent="0.3">
      <c r="A271" s="26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 x14ac:dyDescent="0.3">
      <c r="A272" s="26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 x14ac:dyDescent="0.3">
      <c r="A273" s="26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 x14ac:dyDescent="0.3">
      <c r="A274" s="26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 x14ac:dyDescent="0.3">
      <c r="A275" s="26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 x14ac:dyDescent="0.3">
      <c r="A276" s="26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 x14ac:dyDescent="0.3">
      <c r="A277" s="26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 x14ac:dyDescent="0.3">
      <c r="A278" s="26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 x14ac:dyDescent="0.3">
      <c r="A279" s="26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 x14ac:dyDescent="0.3">
      <c r="A280" s="26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 x14ac:dyDescent="0.3">
      <c r="A281" s="26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 x14ac:dyDescent="0.3">
      <c r="A282" s="26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 x14ac:dyDescent="0.3">
      <c r="A283" s="26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 x14ac:dyDescent="0.3">
      <c r="A284" s="26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 x14ac:dyDescent="0.3">
      <c r="A285" s="26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 x14ac:dyDescent="0.3">
      <c r="A286" s="26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 x14ac:dyDescent="0.3">
      <c r="A287" s="26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 x14ac:dyDescent="0.3">
      <c r="A288" s="26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 x14ac:dyDescent="0.3">
      <c r="A289" s="26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 x14ac:dyDescent="0.3">
      <c r="A290" s="26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 x14ac:dyDescent="0.3">
      <c r="A291" s="26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 x14ac:dyDescent="0.3">
      <c r="A292" s="26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 x14ac:dyDescent="0.3">
      <c r="A293" s="26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 x14ac:dyDescent="0.3">
      <c r="A294" s="26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 x14ac:dyDescent="0.3">
      <c r="A295" s="26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 x14ac:dyDescent="0.3">
      <c r="A296" s="26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 x14ac:dyDescent="0.3">
      <c r="A297" s="26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 x14ac:dyDescent="0.3">
      <c r="A298" s="26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 x14ac:dyDescent="0.3">
      <c r="A299" s="26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 x14ac:dyDescent="0.3">
      <c r="A300" s="26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 x14ac:dyDescent="0.3">
      <c r="A301" s="26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 x14ac:dyDescent="0.3">
      <c r="A302" s="26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 x14ac:dyDescent="0.3">
      <c r="A303" s="26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 x14ac:dyDescent="0.3">
      <c r="A304" s="26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 x14ac:dyDescent="0.3">
      <c r="A305" s="2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 x14ac:dyDescent="0.3">
      <c r="A306" s="26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 x14ac:dyDescent="0.3">
      <c r="A307" s="26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 x14ac:dyDescent="0.3">
      <c r="A308" s="26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 x14ac:dyDescent="0.3">
      <c r="A309" s="26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 x14ac:dyDescent="0.3">
      <c r="A310" s="26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 x14ac:dyDescent="0.3">
      <c r="A311" s="26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 x14ac:dyDescent="0.3">
      <c r="A312" s="26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 x14ac:dyDescent="0.3">
      <c r="A313" s="26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 x14ac:dyDescent="0.3">
      <c r="A314" s="26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 x14ac:dyDescent="0.3">
      <c r="A315" s="26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 x14ac:dyDescent="0.3">
      <c r="A316" s="26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 x14ac:dyDescent="0.3">
      <c r="A317" s="26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 x14ac:dyDescent="0.3">
      <c r="A318" s="26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 x14ac:dyDescent="0.3">
      <c r="A319" s="26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 x14ac:dyDescent="0.3">
      <c r="A320" s="26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 x14ac:dyDescent="0.3">
      <c r="A321" s="26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 x14ac:dyDescent="0.3">
      <c r="A322" s="26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 x14ac:dyDescent="0.3">
      <c r="A323" s="26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 x14ac:dyDescent="0.3">
      <c r="A324" s="26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 x14ac:dyDescent="0.3">
      <c r="A325" s="26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 x14ac:dyDescent="0.3">
      <c r="A326" s="26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 x14ac:dyDescent="0.3">
      <c r="A327" s="26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 x14ac:dyDescent="0.3">
      <c r="A328" s="26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 x14ac:dyDescent="0.3">
      <c r="A329" s="26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 x14ac:dyDescent="0.3">
      <c r="A330" s="26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 x14ac:dyDescent="0.3">
      <c r="A331" s="26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 x14ac:dyDescent="0.3">
      <c r="A332" s="26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 x14ac:dyDescent="0.3">
      <c r="A333" s="26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 x14ac:dyDescent="0.3">
      <c r="A334" s="26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 x14ac:dyDescent="0.3">
      <c r="A335" s="26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 x14ac:dyDescent="0.3">
      <c r="A336" s="26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 x14ac:dyDescent="0.3">
      <c r="A337" s="26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 x14ac:dyDescent="0.3">
      <c r="A338" s="26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 x14ac:dyDescent="0.3">
      <c r="A339" s="26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 x14ac:dyDescent="0.3">
      <c r="A340" s="26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 x14ac:dyDescent="0.3">
      <c r="A341" s="26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 x14ac:dyDescent="0.3">
      <c r="A342" s="26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 x14ac:dyDescent="0.3">
      <c r="A343" s="26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 x14ac:dyDescent="0.3">
      <c r="A344" s="26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 x14ac:dyDescent="0.3">
      <c r="A345" s="26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 x14ac:dyDescent="0.3">
      <c r="A346" s="26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 x14ac:dyDescent="0.3">
      <c r="A347" s="26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 x14ac:dyDescent="0.3">
      <c r="A348" s="26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 x14ac:dyDescent="0.3">
      <c r="A349" s="26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 x14ac:dyDescent="0.3">
      <c r="A350" s="26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 x14ac:dyDescent="0.3">
      <c r="A351" s="26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 x14ac:dyDescent="0.3">
      <c r="A352" s="26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 x14ac:dyDescent="0.3">
      <c r="A353" s="26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 x14ac:dyDescent="0.3">
      <c r="A354" s="26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 x14ac:dyDescent="0.3">
      <c r="A355" s="26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 x14ac:dyDescent="0.3">
      <c r="A356" s="26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 x14ac:dyDescent="0.3">
      <c r="A357" s="26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 x14ac:dyDescent="0.3">
      <c r="A358" s="26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 x14ac:dyDescent="0.3">
      <c r="A359" s="26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 x14ac:dyDescent="0.3">
      <c r="A360" s="26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 x14ac:dyDescent="0.3">
      <c r="A361" s="26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 x14ac:dyDescent="0.3">
      <c r="A362" s="26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 x14ac:dyDescent="0.3">
      <c r="A363" s="26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 x14ac:dyDescent="0.3">
      <c r="A364" s="26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 x14ac:dyDescent="0.3">
      <c r="A365" s="26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 x14ac:dyDescent="0.3">
      <c r="A366" s="26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 x14ac:dyDescent="0.3">
      <c r="A367" s="26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 x14ac:dyDescent="0.3">
      <c r="A368" s="26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 x14ac:dyDescent="0.3">
      <c r="A369" s="26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 x14ac:dyDescent="0.3">
      <c r="A370" s="26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 x14ac:dyDescent="0.3">
      <c r="A371" s="26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 x14ac:dyDescent="0.3">
      <c r="A372" s="26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 x14ac:dyDescent="0.3">
      <c r="A373" s="26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 x14ac:dyDescent="0.3">
      <c r="A374" s="26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 x14ac:dyDescent="0.3">
      <c r="A375" s="26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 x14ac:dyDescent="0.3">
      <c r="A376" s="26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 x14ac:dyDescent="0.3">
      <c r="A377" s="26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 x14ac:dyDescent="0.3">
      <c r="A378" s="26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 x14ac:dyDescent="0.3">
      <c r="A379" s="26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 x14ac:dyDescent="0.3">
      <c r="A380" s="26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 x14ac:dyDescent="0.3">
      <c r="A381" s="26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 x14ac:dyDescent="0.3">
      <c r="A382" s="26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 x14ac:dyDescent="0.3">
      <c r="A383" s="26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 x14ac:dyDescent="0.3">
      <c r="A384" s="26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 x14ac:dyDescent="0.3">
      <c r="A385" s="26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 x14ac:dyDescent="0.3">
      <c r="A386" s="26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 x14ac:dyDescent="0.3">
      <c r="A387" s="26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 x14ac:dyDescent="0.3">
      <c r="A388" s="26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 x14ac:dyDescent="0.3">
      <c r="A389" s="26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 x14ac:dyDescent="0.3">
      <c r="A390" s="26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 x14ac:dyDescent="0.3">
      <c r="A391" s="26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 x14ac:dyDescent="0.3">
      <c r="A392" s="26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 x14ac:dyDescent="0.3">
      <c r="A393" s="26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 x14ac:dyDescent="0.3">
      <c r="A394" s="26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 x14ac:dyDescent="0.3">
      <c r="A395" s="26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 x14ac:dyDescent="0.3">
      <c r="A396" s="26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 x14ac:dyDescent="0.3">
      <c r="A397" s="26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 x14ac:dyDescent="0.3">
      <c r="A398" s="26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 x14ac:dyDescent="0.3">
      <c r="A399" s="26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 x14ac:dyDescent="0.3">
      <c r="A400" s="26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 x14ac:dyDescent="0.3">
      <c r="A401" s="26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 x14ac:dyDescent="0.3">
      <c r="A402" s="26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 x14ac:dyDescent="0.3">
      <c r="A403" s="26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 x14ac:dyDescent="0.3">
      <c r="A404" s="26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 x14ac:dyDescent="0.3">
      <c r="A405" s="26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 x14ac:dyDescent="0.3">
      <c r="A406" s="26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 x14ac:dyDescent="0.3">
      <c r="A407" s="26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 x14ac:dyDescent="0.3">
      <c r="A408" s="26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 x14ac:dyDescent="0.3">
      <c r="A409" s="26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 x14ac:dyDescent="0.3">
      <c r="A410" s="26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 x14ac:dyDescent="0.3">
      <c r="A411" s="26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 x14ac:dyDescent="0.3">
      <c r="A412" s="26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 x14ac:dyDescent="0.3">
      <c r="A413" s="26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 x14ac:dyDescent="0.3">
      <c r="A414" s="26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 x14ac:dyDescent="0.3">
      <c r="A415" s="26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 x14ac:dyDescent="0.3">
      <c r="A416" s="26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 x14ac:dyDescent="0.3">
      <c r="A417" s="26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 x14ac:dyDescent="0.3">
      <c r="A418" s="26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 x14ac:dyDescent="0.3">
      <c r="A419" s="26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 x14ac:dyDescent="0.3">
      <c r="A420" s="26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 x14ac:dyDescent="0.3">
      <c r="A421" s="26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 x14ac:dyDescent="0.3">
      <c r="A422" s="26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 x14ac:dyDescent="0.3">
      <c r="A423" s="26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 x14ac:dyDescent="0.3">
      <c r="A424" s="26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 x14ac:dyDescent="0.3">
      <c r="A425" s="26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 x14ac:dyDescent="0.3">
      <c r="A426" s="26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 x14ac:dyDescent="0.3">
      <c r="A427" s="26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 x14ac:dyDescent="0.3">
      <c r="A428" s="26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 x14ac:dyDescent="0.3">
      <c r="A429" s="26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 x14ac:dyDescent="0.3">
      <c r="A430" s="26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 x14ac:dyDescent="0.3">
      <c r="A431" s="26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 x14ac:dyDescent="0.3">
      <c r="A432" s="26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 x14ac:dyDescent="0.3">
      <c r="A433" s="26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 x14ac:dyDescent="0.3">
      <c r="A434" s="26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 x14ac:dyDescent="0.3">
      <c r="A435" s="26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 x14ac:dyDescent="0.3">
      <c r="A436" s="26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 x14ac:dyDescent="0.3">
      <c r="A437" s="26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 x14ac:dyDescent="0.3">
      <c r="A438" s="26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 x14ac:dyDescent="0.3">
      <c r="A439" s="26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 x14ac:dyDescent="0.3">
      <c r="A440" s="26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 x14ac:dyDescent="0.3">
      <c r="A441" s="26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 x14ac:dyDescent="0.3">
      <c r="A442" s="26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 x14ac:dyDescent="0.3">
      <c r="A443" s="26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 x14ac:dyDescent="0.3">
      <c r="A444" s="26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 x14ac:dyDescent="0.3">
      <c r="A445" s="26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 x14ac:dyDescent="0.3">
      <c r="A446" s="26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 x14ac:dyDescent="0.3">
      <c r="A447" s="26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 x14ac:dyDescent="0.3">
      <c r="A448" s="26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 x14ac:dyDescent="0.3">
      <c r="A449" s="26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 x14ac:dyDescent="0.3">
      <c r="A450" s="26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 x14ac:dyDescent="0.3">
      <c r="A451" s="26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 x14ac:dyDescent="0.3">
      <c r="A452" s="26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 x14ac:dyDescent="0.3">
      <c r="A453" s="26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 x14ac:dyDescent="0.3">
      <c r="A454" s="26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 x14ac:dyDescent="0.3">
      <c r="A455" s="26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 x14ac:dyDescent="0.3">
      <c r="A456" s="26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 x14ac:dyDescent="0.3">
      <c r="A457" s="26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 x14ac:dyDescent="0.3">
      <c r="A458" s="26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 x14ac:dyDescent="0.3">
      <c r="A459" s="26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 x14ac:dyDescent="0.3">
      <c r="A460" s="26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 x14ac:dyDescent="0.3">
      <c r="A461" s="26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 x14ac:dyDescent="0.3">
      <c r="A462" s="26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 x14ac:dyDescent="0.3">
      <c r="A463" s="26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 x14ac:dyDescent="0.3">
      <c r="A464" s="26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 x14ac:dyDescent="0.3">
      <c r="A465" s="26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 x14ac:dyDescent="0.3">
      <c r="A466" s="26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 x14ac:dyDescent="0.3">
      <c r="A467" s="26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 x14ac:dyDescent="0.3">
      <c r="A468" s="26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 x14ac:dyDescent="0.3">
      <c r="A469" s="26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 x14ac:dyDescent="0.3">
      <c r="A470" s="26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 x14ac:dyDescent="0.3">
      <c r="A471" s="26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 x14ac:dyDescent="0.3">
      <c r="A472" s="26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 x14ac:dyDescent="0.3">
      <c r="A473" s="26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 x14ac:dyDescent="0.3">
      <c r="A474" s="26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 x14ac:dyDescent="0.3">
      <c r="A475" s="26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 x14ac:dyDescent="0.3">
      <c r="A476" s="26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 x14ac:dyDescent="0.3">
      <c r="A477" s="26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 x14ac:dyDescent="0.3">
      <c r="A478" s="26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 x14ac:dyDescent="0.3">
      <c r="A479" s="26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 x14ac:dyDescent="0.3">
      <c r="A480" s="26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 x14ac:dyDescent="0.3">
      <c r="A481" s="26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 x14ac:dyDescent="0.3">
      <c r="A482" s="26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 x14ac:dyDescent="0.3">
      <c r="A483" s="26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 x14ac:dyDescent="0.3">
      <c r="A484" s="26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 x14ac:dyDescent="0.3">
      <c r="A485" s="26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 x14ac:dyDescent="0.3">
      <c r="A486" s="26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 x14ac:dyDescent="0.3">
      <c r="A487" s="26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 x14ac:dyDescent="0.3">
      <c r="A488" s="26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 x14ac:dyDescent="0.3">
      <c r="A489" s="26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 x14ac:dyDescent="0.3">
      <c r="A490" s="26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 x14ac:dyDescent="0.3">
      <c r="A491" s="26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 x14ac:dyDescent="0.3">
      <c r="A492" s="26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 x14ac:dyDescent="0.3">
      <c r="A493" s="26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 x14ac:dyDescent="0.3">
      <c r="A494" s="26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 x14ac:dyDescent="0.3">
      <c r="A495" s="26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 x14ac:dyDescent="0.3">
      <c r="A496" s="26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 x14ac:dyDescent="0.3">
      <c r="A497" s="26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 x14ac:dyDescent="0.3">
      <c r="A498" s="26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 x14ac:dyDescent="0.3">
      <c r="A499" s="26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 x14ac:dyDescent="0.3">
      <c r="A500" s="26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 x14ac:dyDescent="0.3">
      <c r="A501" s="26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 x14ac:dyDescent="0.3">
      <c r="A502" s="26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 x14ac:dyDescent="0.3">
      <c r="A503" s="26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 x14ac:dyDescent="0.3">
      <c r="A504" s="26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 x14ac:dyDescent="0.3">
      <c r="A505" s="26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 x14ac:dyDescent="0.3">
      <c r="A506" s="26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 x14ac:dyDescent="0.3">
      <c r="A507" s="26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 x14ac:dyDescent="0.3">
      <c r="A508" s="26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 x14ac:dyDescent="0.3">
      <c r="A509" s="26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 x14ac:dyDescent="0.3">
      <c r="A510" s="26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 x14ac:dyDescent="0.3">
      <c r="A511" s="26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 x14ac:dyDescent="0.3">
      <c r="A512" s="26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 x14ac:dyDescent="0.3">
      <c r="A513" s="26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 x14ac:dyDescent="0.3">
      <c r="A514" s="26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 x14ac:dyDescent="0.3">
      <c r="A515" s="26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 x14ac:dyDescent="0.3">
      <c r="A516" s="26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 x14ac:dyDescent="0.3">
      <c r="A517" s="26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 x14ac:dyDescent="0.3">
      <c r="A518" s="26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 x14ac:dyDescent="0.3">
      <c r="A519" s="26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 x14ac:dyDescent="0.3">
      <c r="A520" s="26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 x14ac:dyDescent="0.3">
      <c r="A521" s="26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 x14ac:dyDescent="0.3">
      <c r="A522" s="26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 x14ac:dyDescent="0.3">
      <c r="A523" s="26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 x14ac:dyDescent="0.3">
      <c r="A524" s="26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 x14ac:dyDescent="0.3">
      <c r="A525" s="26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 x14ac:dyDescent="0.3">
      <c r="A526" s="26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 x14ac:dyDescent="0.3">
      <c r="A527" s="26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 x14ac:dyDescent="0.3">
      <c r="A528" s="26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 x14ac:dyDescent="0.3">
      <c r="A529" s="26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 x14ac:dyDescent="0.3">
      <c r="A530" s="26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 x14ac:dyDescent="0.3">
      <c r="A531" s="26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 x14ac:dyDescent="0.3">
      <c r="A532" s="26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 x14ac:dyDescent="0.3">
      <c r="A533" s="26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 x14ac:dyDescent="0.3">
      <c r="A534" s="26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 x14ac:dyDescent="0.3">
      <c r="A535" s="26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 x14ac:dyDescent="0.3">
      <c r="A536" s="26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 x14ac:dyDescent="0.3">
      <c r="A537" s="26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 x14ac:dyDescent="0.3">
      <c r="A538" s="26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 x14ac:dyDescent="0.3">
      <c r="A539" s="26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 x14ac:dyDescent="0.3">
      <c r="A540" s="26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 x14ac:dyDescent="0.3">
      <c r="A541" s="26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 x14ac:dyDescent="0.3">
      <c r="A542" s="26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 x14ac:dyDescent="0.3">
      <c r="A543" s="26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 x14ac:dyDescent="0.3">
      <c r="A544" s="26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 x14ac:dyDescent="0.3">
      <c r="A545" s="26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 x14ac:dyDescent="0.3">
      <c r="A546" s="26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 x14ac:dyDescent="0.3">
      <c r="A547" s="26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 x14ac:dyDescent="0.3">
      <c r="A548" s="26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 x14ac:dyDescent="0.3">
      <c r="A549" s="26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 x14ac:dyDescent="0.3">
      <c r="A550" s="26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 x14ac:dyDescent="0.3">
      <c r="A551" s="26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 x14ac:dyDescent="0.3">
      <c r="A552" s="26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 x14ac:dyDescent="0.3">
      <c r="A553" s="26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 x14ac:dyDescent="0.3">
      <c r="A554" s="26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 x14ac:dyDescent="0.3">
      <c r="A555" s="26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 x14ac:dyDescent="0.3">
      <c r="A556" s="26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 x14ac:dyDescent="0.3">
      <c r="A557" s="26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 x14ac:dyDescent="0.3">
      <c r="A558" s="26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 x14ac:dyDescent="0.3">
      <c r="A559" s="26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 x14ac:dyDescent="0.3">
      <c r="A560" s="26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 x14ac:dyDescent="0.3">
      <c r="A561" s="26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 x14ac:dyDescent="0.3">
      <c r="A562" s="26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 x14ac:dyDescent="0.3">
      <c r="A563" s="26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 x14ac:dyDescent="0.3">
      <c r="A564" s="26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 x14ac:dyDescent="0.3">
      <c r="A565" s="26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 x14ac:dyDescent="0.3">
      <c r="A566" s="26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 x14ac:dyDescent="0.3">
      <c r="A567" s="26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 x14ac:dyDescent="0.3">
      <c r="A568" s="26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 x14ac:dyDescent="0.3">
      <c r="A569" s="26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 x14ac:dyDescent="0.3">
      <c r="A570" s="26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 x14ac:dyDescent="0.3">
      <c r="A571" s="26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 x14ac:dyDescent="0.3">
      <c r="A572" s="26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 x14ac:dyDescent="0.3">
      <c r="A573" s="26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 x14ac:dyDescent="0.3">
      <c r="A574" s="26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 x14ac:dyDescent="0.3">
      <c r="A575" s="26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 x14ac:dyDescent="0.3">
      <c r="A576" s="26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 x14ac:dyDescent="0.3">
      <c r="A577" s="26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 x14ac:dyDescent="0.3">
      <c r="A578" s="26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 x14ac:dyDescent="0.3">
      <c r="A579" s="26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 x14ac:dyDescent="0.3">
      <c r="A580" s="26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 x14ac:dyDescent="0.3">
      <c r="A581" s="26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 x14ac:dyDescent="0.3">
      <c r="A582" s="26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 x14ac:dyDescent="0.3">
      <c r="A583" s="26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 x14ac:dyDescent="0.3">
      <c r="A584" s="26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 x14ac:dyDescent="0.3">
      <c r="A585" s="26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 x14ac:dyDescent="0.3">
      <c r="A586" s="26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 x14ac:dyDescent="0.3">
      <c r="A587" s="26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 x14ac:dyDescent="0.3">
      <c r="A588" s="26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 x14ac:dyDescent="0.3">
      <c r="A589" s="26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 x14ac:dyDescent="0.3">
      <c r="A590" s="26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 x14ac:dyDescent="0.3">
      <c r="A591" s="26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 x14ac:dyDescent="0.3">
      <c r="A592" s="26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 x14ac:dyDescent="0.3">
      <c r="A593" s="26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 x14ac:dyDescent="0.3">
      <c r="A594" s="26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 x14ac:dyDescent="0.3">
      <c r="A595" s="26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 x14ac:dyDescent="0.3">
      <c r="A596" s="26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 x14ac:dyDescent="0.3">
      <c r="A597" s="26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 x14ac:dyDescent="0.3">
      <c r="A598" s="26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 x14ac:dyDescent="0.3">
      <c r="A599" s="26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 x14ac:dyDescent="0.3">
      <c r="A600" s="26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 x14ac:dyDescent="0.3">
      <c r="A601" s="26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 x14ac:dyDescent="0.3">
      <c r="A602" s="26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 x14ac:dyDescent="0.3">
      <c r="A603" s="26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 x14ac:dyDescent="0.3">
      <c r="A604" s="26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 x14ac:dyDescent="0.3">
      <c r="A605" s="26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 x14ac:dyDescent="0.3">
      <c r="A606" s="26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 x14ac:dyDescent="0.3">
      <c r="A607" s="26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 x14ac:dyDescent="0.3">
      <c r="A608" s="26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 x14ac:dyDescent="0.3">
      <c r="A609" s="26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 x14ac:dyDescent="0.3">
      <c r="A610" s="26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 x14ac:dyDescent="0.3">
      <c r="A611" s="26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 x14ac:dyDescent="0.3">
      <c r="A612" s="26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 x14ac:dyDescent="0.3">
      <c r="A613" s="26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 x14ac:dyDescent="0.3">
      <c r="A614" s="26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 x14ac:dyDescent="0.3">
      <c r="A615" s="26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 x14ac:dyDescent="0.3">
      <c r="A616" s="26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 x14ac:dyDescent="0.3">
      <c r="A617" s="26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 x14ac:dyDescent="0.3">
      <c r="A618" s="26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 x14ac:dyDescent="0.3">
      <c r="A619" s="26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 x14ac:dyDescent="0.3">
      <c r="A620" s="26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 x14ac:dyDescent="0.3">
      <c r="A621" s="26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 x14ac:dyDescent="0.3">
      <c r="A622" s="26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 x14ac:dyDescent="0.3">
      <c r="A623" s="26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 x14ac:dyDescent="0.3">
      <c r="A624" s="26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 x14ac:dyDescent="0.3">
      <c r="A625" s="26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 x14ac:dyDescent="0.3">
      <c r="A626" s="26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 x14ac:dyDescent="0.3">
      <c r="A627" s="26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 x14ac:dyDescent="0.3">
      <c r="A628" s="26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 x14ac:dyDescent="0.3">
      <c r="A629" s="26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 x14ac:dyDescent="0.3">
      <c r="A630" s="26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 x14ac:dyDescent="0.3">
      <c r="A631" s="26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 x14ac:dyDescent="0.3">
      <c r="A632" s="26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 x14ac:dyDescent="0.3">
      <c r="A633" s="26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 x14ac:dyDescent="0.3">
      <c r="A634" s="26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 x14ac:dyDescent="0.3">
      <c r="A635" s="26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 x14ac:dyDescent="0.3">
      <c r="A636" s="26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 x14ac:dyDescent="0.3">
      <c r="A637" s="26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 x14ac:dyDescent="0.3">
      <c r="A638" s="26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 x14ac:dyDescent="0.3">
      <c r="A639" s="26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 x14ac:dyDescent="0.3">
      <c r="A640" s="26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 x14ac:dyDescent="0.3">
      <c r="A641" s="26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 x14ac:dyDescent="0.3">
      <c r="A642" s="26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 x14ac:dyDescent="0.3">
      <c r="A643" s="26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 x14ac:dyDescent="0.3">
      <c r="A644" s="26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 x14ac:dyDescent="0.3">
      <c r="A645" s="26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 x14ac:dyDescent="0.3">
      <c r="A646" s="26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 x14ac:dyDescent="0.3">
      <c r="A647" s="26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 x14ac:dyDescent="0.3">
      <c r="A648" s="26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 x14ac:dyDescent="0.3">
      <c r="A649" s="26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 x14ac:dyDescent="0.3">
      <c r="A650" s="26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 x14ac:dyDescent="0.3">
      <c r="A651" s="26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 x14ac:dyDescent="0.3">
      <c r="A652" s="26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 x14ac:dyDescent="0.3">
      <c r="A653" s="26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 x14ac:dyDescent="0.3">
      <c r="A654" s="26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 x14ac:dyDescent="0.3">
      <c r="A655" s="26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 x14ac:dyDescent="0.3">
      <c r="A656" s="26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 x14ac:dyDescent="0.3">
      <c r="A657" s="26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 x14ac:dyDescent="0.3">
      <c r="A658" s="26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 x14ac:dyDescent="0.3">
      <c r="A659" s="26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 x14ac:dyDescent="0.3">
      <c r="A660" s="26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 x14ac:dyDescent="0.3">
      <c r="A661" s="26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 x14ac:dyDescent="0.3">
      <c r="A662" s="26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 x14ac:dyDescent="0.3">
      <c r="A663" s="26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 x14ac:dyDescent="0.3">
      <c r="A664" s="26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 x14ac:dyDescent="0.3">
      <c r="A665" s="26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 x14ac:dyDescent="0.3">
      <c r="A666" s="26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 x14ac:dyDescent="0.3">
      <c r="A667" s="26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 x14ac:dyDescent="0.3">
      <c r="A668" s="26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 x14ac:dyDescent="0.3">
      <c r="A669" s="26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 x14ac:dyDescent="0.3">
      <c r="A670" s="26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 x14ac:dyDescent="0.3">
      <c r="A671" s="26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 x14ac:dyDescent="0.3">
      <c r="A672" s="26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 x14ac:dyDescent="0.3">
      <c r="A673" s="26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 x14ac:dyDescent="0.3">
      <c r="A674" s="26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 x14ac:dyDescent="0.3">
      <c r="A675" s="26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 x14ac:dyDescent="0.3">
      <c r="A676" s="26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 x14ac:dyDescent="0.3">
      <c r="A677" s="26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 x14ac:dyDescent="0.3">
      <c r="A678" s="26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 x14ac:dyDescent="0.3">
      <c r="A679" s="26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 x14ac:dyDescent="0.3">
      <c r="A680" s="26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 x14ac:dyDescent="0.3">
      <c r="A681" s="26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 x14ac:dyDescent="0.3">
      <c r="A682" s="26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 x14ac:dyDescent="0.3">
      <c r="A683" s="26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 x14ac:dyDescent="0.3">
      <c r="A684" s="26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 x14ac:dyDescent="0.3">
      <c r="A685" s="26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 x14ac:dyDescent="0.3">
      <c r="A686" s="26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 x14ac:dyDescent="0.3">
      <c r="A687" s="26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 x14ac:dyDescent="0.3">
      <c r="A688" s="26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 x14ac:dyDescent="0.3">
      <c r="A689" s="26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 x14ac:dyDescent="0.3">
      <c r="A690" s="26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 x14ac:dyDescent="0.3">
      <c r="A691" s="26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 x14ac:dyDescent="0.3">
      <c r="A692" s="26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 x14ac:dyDescent="0.3">
      <c r="A693" s="26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 x14ac:dyDescent="0.3">
      <c r="A694" s="26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 x14ac:dyDescent="0.3">
      <c r="A695" s="26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 x14ac:dyDescent="0.3">
      <c r="A696" s="26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 x14ac:dyDescent="0.3">
      <c r="A697" s="26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 x14ac:dyDescent="0.3">
      <c r="A698" s="26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 x14ac:dyDescent="0.3">
      <c r="A699" s="26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 x14ac:dyDescent="0.3">
      <c r="A700" s="26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 x14ac:dyDescent="0.3">
      <c r="A701" s="26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 x14ac:dyDescent="0.3">
      <c r="A702" s="26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 x14ac:dyDescent="0.3">
      <c r="A703" s="26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 x14ac:dyDescent="0.3">
      <c r="A704" s="26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 x14ac:dyDescent="0.3">
      <c r="A705" s="26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 x14ac:dyDescent="0.3">
      <c r="A706" s="26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 x14ac:dyDescent="0.3">
      <c r="A707" s="26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 x14ac:dyDescent="0.3">
      <c r="A708" s="26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 x14ac:dyDescent="0.3">
      <c r="A709" s="26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 x14ac:dyDescent="0.3">
      <c r="A710" s="26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 x14ac:dyDescent="0.3">
      <c r="A711" s="26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 x14ac:dyDescent="0.3">
      <c r="A712" s="26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 x14ac:dyDescent="0.3">
      <c r="A713" s="26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 x14ac:dyDescent="0.3">
      <c r="A714" s="26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 x14ac:dyDescent="0.3">
      <c r="A715" s="26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 x14ac:dyDescent="0.3">
      <c r="A716" s="26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 x14ac:dyDescent="0.3">
      <c r="A717" s="26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 x14ac:dyDescent="0.3">
      <c r="A718" s="26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 x14ac:dyDescent="0.3">
      <c r="A719" s="26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 x14ac:dyDescent="0.3">
      <c r="A720" s="26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 x14ac:dyDescent="0.3">
      <c r="A721" s="26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 x14ac:dyDescent="0.3">
      <c r="A722" s="26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 x14ac:dyDescent="0.3">
      <c r="A723" s="26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 x14ac:dyDescent="0.3">
      <c r="A724" s="26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 x14ac:dyDescent="0.3">
      <c r="A725" s="26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 x14ac:dyDescent="0.3">
      <c r="A726" s="26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 x14ac:dyDescent="0.3">
      <c r="A727" s="26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 x14ac:dyDescent="0.3">
      <c r="A728" s="26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 x14ac:dyDescent="0.3">
      <c r="A729" s="26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 x14ac:dyDescent="0.3">
      <c r="A730" s="26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 x14ac:dyDescent="0.3">
      <c r="A731" s="26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 x14ac:dyDescent="0.3">
      <c r="A732" s="26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 x14ac:dyDescent="0.3">
      <c r="A733" s="26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 x14ac:dyDescent="0.3">
      <c r="A734" s="26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 x14ac:dyDescent="0.3">
      <c r="A735" s="26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 x14ac:dyDescent="0.3">
      <c r="A736" s="26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 x14ac:dyDescent="0.3">
      <c r="A737" s="26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 x14ac:dyDescent="0.3">
      <c r="A738" s="26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 x14ac:dyDescent="0.3">
      <c r="A739" s="26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 x14ac:dyDescent="0.3">
      <c r="A740" s="26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 x14ac:dyDescent="0.3">
      <c r="A741" s="26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 x14ac:dyDescent="0.3">
      <c r="A742" s="26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 x14ac:dyDescent="0.3">
      <c r="A743" s="26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 x14ac:dyDescent="0.3">
      <c r="A744" s="26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 x14ac:dyDescent="0.3">
      <c r="A745" s="26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 x14ac:dyDescent="0.3">
      <c r="A746" s="26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 x14ac:dyDescent="0.3">
      <c r="A747" s="26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 x14ac:dyDescent="0.3">
      <c r="A748" s="26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 x14ac:dyDescent="0.3">
      <c r="A749" s="26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 x14ac:dyDescent="0.3">
      <c r="A750" s="26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 x14ac:dyDescent="0.3">
      <c r="A751" s="26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 x14ac:dyDescent="0.3">
      <c r="A752" s="26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 x14ac:dyDescent="0.3">
      <c r="A753" s="26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 x14ac:dyDescent="0.3">
      <c r="A754" s="26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 x14ac:dyDescent="0.3">
      <c r="A755" s="26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 x14ac:dyDescent="0.3">
      <c r="A756" s="26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 x14ac:dyDescent="0.3">
      <c r="A757" s="26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 x14ac:dyDescent="0.3">
      <c r="A758" s="26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 x14ac:dyDescent="0.3">
      <c r="A759" s="26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 x14ac:dyDescent="0.3">
      <c r="A760" s="26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 x14ac:dyDescent="0.3">
      <c r="A761" s="26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 x14ac:dyDescent="0.3">
      <c r="A762" s="26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 x14ac:dyDescent="0.3">
      <c r="A763" s="26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 x14ac:dyDescent="0.3">
      <c r="A764" s="26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 x14ac:dyDescent="0.3">
      <c r="A765" s="26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 x14ac:dyDescent="0.3">
      <c r="A766" s="26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 x14ac:dyDescent="0.3">
      <c r="A767" s="26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 x14ac:dyDescent="0.3">
      <c r="A768" s="26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 x14ac:dyDescent="0.3">
      <c r="A769" s="26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 x14ac:dyDescent="0.3">
      <c r="A770" s="26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 x14ac:dyDescent="0.3">
      <c r="A771" s="26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 x14ac:dyDescent="0.3">
      <c r="A772" s="26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 x14ac:dyDescent="0.3">
      <c r="A773" s="26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 x14ac:dyDescent="0.3">
      <c r="A774" s="26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 x14ac:dyDescent="0.3">
      <c r="A775" s="26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 x14ac:dyDescent="0.3">
      <c r="A776" s="26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 x14ac:dyDescent="0.3">
      <c r="A777" s="26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 x14ac:dyDescent="0.3">
      <c r="A778" s="26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 x14ac:dyDescent="0.3">
      <c r="A779" s="26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 x14ac:dyDescent="0.3">
      <c r="A780" s="26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 x14ac:dyDescent="0.3">
      <c r="A781" s="26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 x14ac:dyDescent="0.3">
      <c r="A782" s="26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 x14ac:dyDescent="0.3">
      <c r="A783" s="26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 x14ac:dyDescent="0.3">
      <c r="A784" s="26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 x14ac:dyDescent="0.3">
      <c r="A785" s="26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 x14ac:dyDescent="0.3">
      <c r="A786" s="26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 x14ac:dyDescent="0.3">
      <c r="A787" s="26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 x14ac:dyDescent="0.3">
      <c r="A788" s="26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 x14ac:dyDescent="0.3">
      <c r="A789" s="26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 x14ac:dyDescent="0.3">
      <c r="A790" s="26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 x14ac:dyDescent="0.3">
      <c r="A791" s="26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 x14ac:dyDescent="0.3">
      <c r="A792" s="26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 x14ac:dyDescent="0.3">
      <c r="A793" s="26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 x14ac:dyDescent="0.3">
      <c r="A794" s="26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 x14ac:dyDescent="0.3">
      <c r="A795" s="26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 x14ac:dyDescent="0.3">
      <c r="A796" s="26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 x14ac:dyDescent="0.3">
      <c r="A797" s="26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 x14ac:dyDescent="0.3">
      <c r="A798" s="26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 x14ac:dyDescent="0.3">
      <c r="A799" s="26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 x14ac:dyDescent="0.3">
      <c r="A800" s="26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 x14ac:dyDescent="0.3">
      <c r="A801" s="26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 x14ac:dyDescent="0.3">
      <c r="A802" s="26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 x14ac:dyDescent="0.3">
      <c r="A803" s="26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 x14ac:dyDescent="0.3">
      <c r="A804" s="26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 x14ac:dyDescent="0.3">
      <c r="A805" s="26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 x14ac:dyDescent="0.3">
      <c r="A806" s="26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 x14ac:dyDescent="0.3">
      <c r="A807" s="26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 x14ac:dyDescent="0.3">
      <c r="A808" s="26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 x14ac:dyDescent="0.3">
      <c r="A809" s="26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 x14ac:dyDescent="0.3">
      <c r="A810" s="26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 x14ac:dyDescent="0.3">
      <c r="A811" s="26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 x14ac:dyDescent="0.3">
      <c r="A812" s="26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 x14ac:dyDescent="0.3">
      <c r="A813" s="26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 x14ac:dyDescent="0.3">
      <c r="A814" s="26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 x14ac:dyDescent="0.3">
      <c r="A815" s="26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 x14ac:dyDescent="0.3">
      <c r="A816" s="26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 x14ac:dyDescent="0.3">
      <c r="A817" s="26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 x14ac:dyDescent="0.3">
      <c r="A818" s="26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 x14ac:dyDescent="0.3">
      <c r="A819" s="26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 x14ac:dyDescent="0.3">
      <c r="A820" s="26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 x14ac:dyDescent="0.3">
      <c r="A821" s="26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 x14ac:dyDescent="0.3">
      <c r="A822" s="26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 x14ac:dyDescent="0.3">
      <c r="A823" s="26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 x14ac:dyDescent="0.3">
      <c r="A824" s="26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 x14ac:dyDescent="0.3">
      <c r="A825" s="26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 x14ac:dyDescent="0.3">
      <c r="A826" s="26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 x14ac:dyDescent="0.3">
      <c r="A827" s="26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 x14ac:dyDescent="0.3">
      <c r="A828" s="26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 x14ac:dyDescent="0.3">
      <c r="A829" s="26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 x14ac:dyDescent="0.3">
      <c r="A830" s="26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 x14ac:dyDescent="0.3">
      <c r="A831" s="26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 x14ac:dyDescent="0.3">
      <c r="A832" s="26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 x14ac:dyDescent="0.3">
      <c r="A833" s="26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 x14ac:dyDescent="0.3">
      <c r="A834" s="26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 x14ac:dyDescent="0.3">
      <c r="A835" s="26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 x14ac:dyDescent="0.3">
      <c r="A836" s="26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 x14ac:dyDescent="0.3">
      <c r="A837" s="26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 x14ac:dyDescent="0.3">
      <c r="A838" s="26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 x14ac:dyDescent="0.3">
      <c r="A839" s="26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 x14ac:dyDescent="0.3">
      <c r="A840" s="26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 x14ac:dyDescent="0.3">
      <c r="A841" s="26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 x14ac:dyDescent="0.3">
      <c r="A842" s="26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 x14ac:dyDescent="0.3">
      <c r="A843" s="26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 x14ac:dyDescent="0.3">
      <c r="A844" s="26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 x14ac:dyDescent="0.3">
      <c r="A845" s="26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 x14ac:dyDescent="0.3">
      <c r="A846" s="26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 x14ac:dyDescent="0.3">
      <c r="A847" s="26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 x14ac:dyDescent="0.3">
      <c r="A848" s="26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 x14ac:dyDescent="0.3">
      <c r="A849" s="26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 x14ac:dyDescent="0.3">
      <c r="A850" s="26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 x14ac:dyDescent="0.3">
      <c r="A851" s="26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 x14ac:dyDescent="0.3">
      <c r="A852" s="26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 x14ac:dyDescent="0.3">
      <c r="A853" s="26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 x14ac:dyDescent="0.3">
      <c r="A854" s="26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 x14ac:dyDescent="0.3">
      <c r="A855" s="26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 x14ac:dyDescent="0.3">
      <c r="A856" s="26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 x14ac:dyDescent="0.3">
      <c r="A857" s="26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 x14ac:dyDescent="0.3">
      <c r="A858" s="26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 x14ac:dyDescent="0.3">
      <c r="A859" s="26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 x14ac:dyDescent="0.3">
      <c r="A860" s="26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 x14ac:dyDescent="0.3">
      <c r="A861" s="26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 x14ac:dyDescent="0.3">
      <c r="A862" s="26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 x14ac:dyDescent="0.3">
      <c r="A863" s="26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 x14ac:dyDescent="0.3">
      <c r="A864" s="26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 x14ac:dyDescent="0.3">
      <c r="A865" s="26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 x14ac:dyDescent="0.3">
      <c r="A866" s="26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 x14ac:dyDescent="0.3">
      <c r="A867" s="26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 x14ac:dyDescent="0.3">
      <c r="A868" s="26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 x14ac:dyDescent="0.3">
      <c r="A869" s="26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 x14ac:dyDescent="0.3">
      <c r="A870" s="26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 x14ac:dyDescent="0.3">
      <c r="A871" s="26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 x14ac:dyDescent="0.3">
      <c r="A872" s="26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 x14ac:dyDescent="0.3">
      <c r="A873" s="26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 x14ac:dyDescent="0.3">
      <c r="A874" s="26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 x14ac:dyDescent="0.3">
      <c r="A875" s="26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 x14ac:dyDescent="0.3">
      <c r="A876" s="26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 x14ac:dyDescent="0.3">
      <c r="A877" s="26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 x14ac:dyDescent="0.3">
      <c r="A878" s="26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 x14ac:dyDescent="0.3">
      <c r="A879" s="26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 x14ac:dyDescent="0.3">
      <c r="A880" s="26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 x14ac:dyDescent="0.3">
      <c r="A881" s="26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 x14ac:dyDescent="0.3">
      <c r="A882" s="26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 x14ac:dyDescent="0.3">
      <c r="A883" s="26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 x14ac:dyDescent="0.3">
      <c r="A884" s="26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 x14ac:dyDescent="0.3">
      <c r="A885" s="26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 x14ac:dyDescent="0.3">
      <c r="A886" s="26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 x14ac:dyDescent="0.3">
      <c r="A887" s="26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 x14ac:dyDescent="0.3">
      <c r="A888" s="26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 x14ac:dyDescent="0.3">
      <c r="A889" s="26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 x14ac:dyDescent="0.3">
      <c r="A890" s="26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 x14ac:dyDescent="0.3">
      <c r="A891" s="26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 x14ac:dyDescent="0.3">
      <c r="A892" s="26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 x14ac:dyDescent="0.3">
      <c r="A893" s="26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 x14ac:dyDescent="0.3">
      <c r="A894" s="26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 x14ac:dyDescent="0.3">
      <c r="A895" s="26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 x14ac:dyDescent="0.3">
      <c r="A896" s="26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 x14ac:dyDescent="0.3">
      <c r="A897" s="26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 x14ac:dyDescent="0.3">
      <c r="A898" s="26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 x14ac:dyDescent="0.3">
      <c r="A899" s="26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 x14ac:dyDescent="0.3">
      <c r="A900" s="26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 x14ac:dyDescent="0.3">
      <c r="A901" s="26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 x14ac:dyDescent="0.3">
      <c r="A902" s="26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 x14ac:dyDescent="0.3">
      <c r="A903" s="26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 x14ac:dyDescent="0.3">
      <c r="A904" s="26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 x14ac:dyDescent="0.3">
      <c r="A905" s="26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 x14ac:dyDescent="0.3">
      <c r="A906" s="26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 x14ac:dyDescent="0.3">
      <c r="A907" s="26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 x14ac:dyDescent="0.3">
      <c r="A908" s="26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 x14ac:dyDescent="0.3">
      <c r="A909" s="26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 x14ac:dyDescent="0.3">
      <c r="A910" s="26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 x14ac:dyDescent="0.3">
      <c r="A911" s="26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 x14ac:dyDescent="0.3">
      <c r="A912" s="26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 x14ac:dyDescent="0.3">
      <c r="A913" s="26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 x14ac:dyDescent="0.3">
      <c r="A914" s="26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 x14ac:dyDescent="0.3">
      <c r="A915" s="26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 x14ac:dyDescent="0.3">
      <c r="A916" s="26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 x14ac:dyDescent="0.3">
      <c r="A917" s="26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 x14ac:dyDescent="0.3">
      <c r="A918" s="26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 x14ac:dyDescent="0.3">
      <c r="A919" s="26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 x14ac:dyDescent="0.3">
      <c r="A920" s="26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 x14ac:dyDescent="0.3">
      <c r="A921" s="26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 x14ac:dyDescent="0.3">
      <c r="A922" s="26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 x14ac:dyDescent="0.3">
      <c r="A923" s="26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 x14ac:dyDescent="0.3">
      <c r="A924" s="26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 x14ac:dyDescent="0.3">
      <c r="A925" s="26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 x14ac:dyDescent="0.3">
      <c r="A926" s="26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 x14ac:dyDescent="0.3">
      <c r="A927" s="26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 x14ac:dyDescent="0.3">
      <c r="A928" s="26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 x14ac:dyDescent="0.3">
      <c r="A929" s="26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 x14ac:dyDescent="0.3">
      <c r="A930" s="26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 x14ac:dyDescent="0.3">
      <c r="A931" s="26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 x14ac:dyDescent="0.3">
      <c r="A932" s="26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 x14ac:dyDescent="0.3">
      <c r="A933" s="26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 x14ac:dyDescent="0.3">
      <c r="A934" s="26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 x14ac:dyDescent="0.3">
      <c r="A935" s="26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 x14ac:dyDescent="0.3">
      <c r="A936" s="26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 x14ac:dyDescent="0.3">
      <c r="A937" s="26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 x14ac:dyDescent="0.3">
      <c r="A938" s="26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 x14ac:dyDescent="0.3">
      <c r="A939" s="26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 x14ac:dyDescent="0.3">
      <c r="A940" s="26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 x14ac:dyDescent="0.3">
      <c r="A941" s="26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 x14ac:dyDescent="0.3">
      <c r="A942" s="26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 x14ac:dyDescent="0.3">
      <c r="A943" s="26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 x14ac:dyDescent="0.3">
      <c r="A944" s="26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 x14ac:dyDescent="0.3">
      <c r="A945" s="26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 x14ac:dyDescent="0.3">
      <c r="A946" s="26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 x14ac:dyDescent="0.3">
      <c r="A947" s="26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 x14ac:dyDescent="0.3">
      <c r="A948" s="26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 x14ac:dyDescent="0.3">
      <c r="A949" s="26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 x14ac:dyDescent="0.3">
      <c r="A950" s="26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 x14ac:dyDescent="0.3">
      <c r="A951" s="26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 x14ac:dyDescent="0.3">
      <c r="A952" s="26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 x14ac:dyDescent="0.3">
      <c r="A953" s="26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 x14ac:dyDescent="0.3">
      <c r="A954" s="26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 x14ac:dyDescent="0.3">
      <c r="A955" s="26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 x14ac:dyDescent="0.3">
      <c r="A956" s="26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 x14ac:dyDescent="0.3">
      <c r="A957" s="26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 x14ac:dyDescent="0.3">
      <c r="A958" s="26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 x14ac:dyDescent="0.3">
      <c r="A959" s="26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 x14ac:dyDescent="0.3">
      <c r="A960" s="26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 x14ac:dyDescent="0.3">
      <c r="A961" s="26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 x14ac:dyDescent="0.3">
      <c r="A962" s="26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 x14ac:dyDescent="0.3">
      <c r="A963" s="26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 x14ac:dyDescent="0.3">
      <c r="A964" s="26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 x14ac:dyDescent="0.3">
      <c r="A965" s="26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 x14ac:dyDescent="0.3">
      <c r="A966" s="26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 x14ac:dyDescent="0.3">
      <c r="A967" s="26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 x14ac:dyDescent="0.3">
      <c r="A968" s="26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 x14ac:dyDescent="0.3">
      <c r="A969" s="26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 x14ac:dyDescent="0.3">
      <c r="A970" s="26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 x14ac:dyDescent="0.3">
      <c r="A971" s="26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 x14ac:dyDescent="0.3">
      <c r="A972" s="26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 x14ac:dyDescent="0.3">
      <c r="A973" s="26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 x14ac:dyDescent="0.3">
      <c r="A974" s="26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 x14ac:dyDescent="0.3">
      <c r="A975" s="26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 x14ac:dyDescent="0.3">
      <c r="A976" s="26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 x14ac:dyDescent="0.3">
      <c r="A977" s="26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 x14ac:dyDescent="0.3">
      <c r="A978" s="26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 x14ac:dyDescent="0.3">
      <c r="A979" s="26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 x14ac:dyDescent="0.3">
      <c r="A980" s="26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 x14ac:dyDescent="0.3">
      <c r="A981" s="26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 x14ac:dyDescent="0.3">
      <c r="A982" s="26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 x14ac:dyDescent="0.3">
      <c r="A983" s="26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 x14ac:dyDescent="0.3">
      <c r="A984" s="26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 x14ac:dyDescent="0.3">
      <c r="A985" s="26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 x14ac:dyDescent="0.3">
      <c r="A986" s="26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 x14ac:dyDescent="0.3">
      <c r="A987" s="26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 x14ac:dyDescent="0.3">
      <c r="A988" s="26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 x14ac:dyDescent="0.3">
      <c r="A989" s="26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 x14ac:dyDescent="0.3">
      <c r="A990" s="26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 x14ac:dyDescent="0.3">
      <c r="A991" s="26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 x14ac:dyDescent="0.3">
      <c r="A992" s="26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 x14ac:dyDescent="0.3">
      <c r="A993" s="26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 x14ac:dyDescent="0.3">
      <c r="A994" s="26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 x14ac:dyDescent="0.3">
      <c r="A995" s="26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 x14ac:dyDescent="0.3">
      <c r="A996" s="26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 x14ac:dyDescent="0.3">
      <c r="A997" s="26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 x14ac:dyDescent="0.3">
      <c r="A998" s="26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 x14ac:dyDescent="0.3">
      <c r="A999" s="26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 x14ac:dyDescent="0.3">
      <c r="A1000" s="26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sheetProtection algorithmName="SHA-512" hashValue="F73Vq8BO9dR6H5HnysvSZ9tVWcdSh9ohKMs44ECVPGTOduAj0mJIGDBnKZn2AakmkG7W+fE5TMpYAslh4b+IUg==" saltValue="rdt+YexkTW/WtUKLxQoGOg==" spinCount="100000" sheet="1" objects="1" scenarios="1"/>
  <conditionalFormatting sqref="C2">
    <cfRule type="cellIs" dxfId="24" priority="1" operator="greaterThan">
      <formula>$B$2</formula>
    </cfRule>
    <cfRule type="cellIs" dxfId="23" priority="2" operator="lessThan">
      <formula>$B$2</formula>
    </cfRule>
    <cfRule type="cellIs" dxfId="22" priority="3" operator="lessThan">
      <formula>$B$2</formula>
    </cfRule>
  </conditionalFormatting>
  <conditionalFormatting sqref="C3">
    <cfRule type="cellIs" dxfId="21" priority="4" operator="greaterThan">
      <formula>$B$3</formula>
    </cfRule>
    <cfRule type="cellIs" dxfId="20" priority="5" operator="lessThan">
      <formula>$B$3</formula>
    </cfRule>
  </conditionalFormatting>
  <conditionalFormatting sqref="C4">
    <cfRule type="cellIs" dxfId="19" priority="6" operator="greaterThan">
      <formula>$B$4</formula>
    </cfRule>
    <cfRule type="cellIs" dxfId="18" priority="7" operator="lessThan">
      <formula>$B$4</formula>
    </cfRule>
  </conditionalFormatting>
  <conditionalFormatting sqref="C5">
    <cfRule type="cellIs" dxfId="17" priority="8" operator="greaterThan">
      <formula>$B$5</formula>
    </cfRule>
    <cfRule type="cellIs" dxfId="16" priority="9" operator="lessThan">
      <formula>$B$5</formula>
    </cfRule>
  </conditionalFormatting>
  <conditionalFormatting sqref="C6">
    <cfRule type="cellIs" dxfId="15" priority="10" operator="lessThan">
      <formula>$B$6</formula>
    </cfRule>
    <cfRule type="cellIs" dxfId="14" priority="11" operator="greaterThan">
      <formula>$B$6</formula>
    </cfRule>
  </conditionalFormatting>
  <conditionalFormatting sqref="C7">
    <cfRule type="cellIs" dxfId="13" priority="12" operator="greaterThan">
      <formula>$B$7</formula>
    </cfRule>
    <cfRule type="cellIs" dxfId="12" priority="13" operator="lessThan">
      <formula>$B$7</formula>
    </cfRule>
  </conditionalFormatting>
  <conditionalFormatting sqref="G2">
    <cfRule type="cellIs" dxfId="11" priority="14" operator="greaterThan">
      <formula>$F$2</formula>
    </cfRule>
    <cfRule type="cellIs" dxfId="10" priority="15" operator="lessThan">
      <formula>$F$2</formula>
    </cfRule>
  </conditionalFormatting>
  <conditionalFormatting sqref="G3">
    <cfRule type="cellIs" dxfId="9" priority="16" operator="greaterThan">
      <formula>$F$3</formula>
    </cfRule>
    <cfRule type="cellIs" dxfId="8" priority="17" operator="lessThan">
      <formula>$F$3</formula>
    </cfRule>
  </conditionalFormatting>
  <conditionalFormatting sqref="G4">
    <cfRule type="cellIs" dxfId="7" priority="18" operator="lessThan">
      <formula>1</formula>
    </cfRule>
    <cfRule type="cellIs" dxfId="6" priority="19" operator="greaterThan">
      <formula>1</formula>
    </cfRule>
  </conditionalFormatting>
  <conditionalFormatting sqref="G5">
    <cfRule type="cellIs" dxfId="5" priority="20" operator="lessThan">
      <formula>$F$5</formula>
    </cfRule>
    <cfRule type="cellIs" dxfId="4" priority="21" operator="greaterThan">
      <formula>$F$5</formula>
    </cfRule>
  </conditionalFormatting>
  <conditionalFormatting sqref="G6">
    <cfRule type="cellIs" dxfId="3" priority="22" operator="lessThan">
      <formula>$F$6</formula>
    </cfRule>
    <cfRule type="cellIs" dxfId="2" priority="23" operator="greaterThan">
      <formula>$F$6</formula>
    </cfRule>
  </conditionalFormatting>
  <conditionalFormatting sqref="G7">
    <cfRule type="cellIs" dxfId="1" priority="24" operator="lessThan">
      <formula>$F$7</formula>
    </cfRule>
    <cfRule type="cellIs" dxfId="0" priority="25" operator="greaterThan">
      <formula>$F$7</formula>
    </cfRule>
  </conditionalFormatting>
  <pageMargins left="0.7" right="0.7" top="0.75" bottom="0.75" header="0" footer="0"/>
  <pageSetup scale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Z1000"/>
  <sheetViews>
    <sheetView tabSelected="1" workbookViewId="0">
      <selection activeCell="E4" sqref="E4"/>
    </sheetView>
  </sheetViews>
  <sheetFormatPr defaultColWidth="14.44140625" defaultRowHeight="15" customHeight="1" x14ac:dyDescent="0.3"/>
  <cols>
    <col min="1" max="1" width="29.33203125" customWidth="1"/>
    <col min="2" max="3" width="10.44140625" customWidth="1"/>
    <col min="4" max="4" width="34.5546875" customWidth="1"/>
    <col min="5" max="6" width="11.33203125" customWidth="1"/>
    <col min="7" max="26" width="9" customWidth="1"/>
  </cols>
  <sheetData>
    <row r="1" spans="1:26" ht="12.75" customHeight="1" x14ac:dyDescent="0.3">
      <c r="A1" s="26" t="s">
        <v>149</v>
      </c>
      <c r="B1" s="118" t="s">
        <v>150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 x14ac:dyDescent="0.3">
      <c r="A2" s="119" t="s">
        <v>151</v>
      </c>
      <c r="B2" s="120"/>
      <c r="C2" s="121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 x14ac:dyDescent="0.3">
      <c r="A3" s="122" t="s">
        <v>125</v>
      </c>
      <c r="B3" s="123">
        <f t="shared" ref="B3:B5" si="0">C3</f>
        <v>0</v>
      </c>
      <c r="C3" s="124">
        <f>'Business Plan - Goal'!B13</f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125" t="s">
        <v>152</v>
      </c>
      <c r="B4" s="126">
        <f t="shared" si="0"/>
        <v>0</v>
      </c>
      <c r="C4" s="21">
        <f>'Business Plan - Goal'!B14</f>
        <v>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 x14ac:dyDescent="0.3">
      <c r="A5" s="125" t="s">
        <v>153</v>
      </c>
      <c r="B5" s="126">
        <f t="shared" si="0"/>
        <v>46.800000000000004</v>
      </c>
      <c r="C5" s="21">
        <f>'Business Plan - Goal'!B18</f>
        <v>46.800000000000004</v>
      </c>
      <c r="D5" s="7" t="s">
        <v>154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 x14ac:dyDescent="0.3">
      <c r="A6" s="127" t="s">
        <v>105</v>
      </c>
      <c r="B6" s="128">
        <f>'Business Plan - Goal'!B15</f>
        <v>0</v>
      </c>
      <c r="C6" s="129">
        <f>'Business Plan - Goal'!B15</f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 x14ac:dyDescent="0.3">
      <c r="A7" s="130" t="str">
        <f>'Productivity Data'!X9</f>
        <v>Paid Income</v>
      </c>
      <c r="B7" s="123" t="e">
        <f t="shared" ref="B7:B8" si="1">C7</f>
        <v>#DIV/0!</v>
      </c>
      <c r="C7" s="124" t="e">
        <f>'Business Plan - Goal'!B41</f>
        <v>#DIV/0!</v>
      </c>
      <c r="D7" s="11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3">
      <c r="A8" s="131" t="s">
        <v>155</v>
      </c>
      <c r="B8" s="132">
        <f t="shared" si="1"/>
        <v>0.35</v>
      </c>
      <c r="C8" s="31">
        <f>'Business Plan - Goal'!C42</f>
        <v>0.35</v>
      </c>
      <c r="D8" s="11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">
      <c r="A9" s="131" t="s">
        <v>156</v>
      </c>
      <c r="B9" s="126" t="e">
        <f>B11</f>
        <v>#DIV/0!</v>
      </c>
      <c r="C9" s="21" t="e">
        <f>C7*(1-C8)</f>
        <v>#DIV/0!</v>
      </c>
      <c r="D9" s="11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3">
      <c r="A10" s="131" t="s">
        <v>157</v>
      </c>
      <c r="B10" s="132">
        <f t="shared" ref="B10:B11" si="2">C10</f>
        <v>0</v>
      </c>
      <c r="C10" s="31">
        <f>'Business Plan - Goal'!C47</f>
        <v>0</v>
      </c>
      <c r="D10" s="11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3">
      <c r="A11" s="133" t="s">
        <v>158</v>
      </c>
      <c r="B11" s="134" t="e">
        <f t="shared" si="2"/>
        <v>#DIV/0!</v>
      </c>
      <c r="C11" s="135" t="e">
        <f>C9*(1-C10)</f>
        <v>#DIV/0!</v>
      </c>
      <c r="D11" s="11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3">
      <c r="A12" s="130" t="str">
        <f>'Productivity Data'!B9</f>
        <v>Days Prospected</v>
      </c>
      <c r="B12" s="123">
        <f>B5*C12</f>
        <v>0</v>
      </c>
      <c r="C12" s="136">
        <f>'Business Plan - Goal'!B19</f>
        <v>0</v>
      </c>
      <c r="D12" s="7" t="s">
        <v>159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3">
      <c r="A13" s="131" t="str">
        <f>'Productivity Data'!C9</f>
        <v>Hours Prospected</v>
      </c>
      <c r="B13" s="126">
        <f>B12*C13</f>
        <v>0</v>
      </c>
      <c r="C13" s="9">
        <f>'Business Plan - Goal'!B20</f>
        <v>0</v>
      </c>
      <c r="D13" s="7" t="s">
        <v>160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">
      <c r="A14" s="131" t="str">
        <f>'Productivity Data'!D9</f>
        <v>Contacts</v>
      </c>
      <c r="B14" s="126">
        <f>C14*B12</f>
        <v>0</v>
      </c>
      <c r="C14" s="9">
        <f>'Business Plan - Goal'!B23</f>
        <v>0</v>
      </c>
      <c r="D14" s="7" t="s">
        <v>134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">
      <c r="A15" s="131" t="str">
        <f>'Productivity Data'!E9</f>
        <v>Listing Appointments</v>
      </c>
      <c r="B15" s="126" t="e">
        <f>B14/C15</f>
        <v>#DIV/0!</v>
      </c>
      <c r="C15" s="137">
        <f>'Business Plan - Goal'!C32</f>
        <v>0</v>
      </c>
      <c r="D15" s="7" t="s">
        <v>161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">
      <c r="A16" s="131" t="str">
        <f>'Productivity Data'!F9</f>
        <v>Listing Taken</v>
      </c>
      <c r="B16" s="126" t="e">
        <f>C16</f>
        <v>#DIV/0!</v>
      </c>
      <c r="C16" s="21" t="e">
        <f>'Business Plan - Goal'!B33</f>
        <v>#DIV/0!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">
      <c r="A17" s="131" t="str">
        <f>'Productivity Data'!T9</f>
        <v>Expired</v>
      </c>
      <c r="B17" s="126" t="e">
        <f>C17*B16</f>
        <v>#DIV/0!</v>
      </c>
      <c r="C17" s="31">
        <f>'Business Plan - Goal'!C36</f>
        <v>0</v>
      </c>
      <c r="D17" s="7" t="s">
        <v>162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3">
      <c r="A18" s="131" t="str">
        <f>'Productivity Data'!U9</f>
        <v>Cancelled</v>
      </c>
      <c r="B18" s="126" t="e">
        <f>B16*C18</f>
        <v>#DIV/0!</v>
      </c>
      <c r="C18" s="31">
        <f>'Business Plan - Goal'!C37</f>
        <v>0</v>
      </c>
      <c r="D18" s="7" t="s">
        <v>163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3">
      <c r="A19" s="131" t="str">
        <f>'Productivity Data'!L9</f>
        <v>Turned Down</v>
      </c>
      <c r="B19" s="126" t="e">
        <f t="shared" ref="B19:B20" si="3">B15*C19</f>
        <v>#DIV/0!</v>
      </c>
      <c r="C19" s="31">
        <f>'Business Plan - Goal'!C34</f>
        <v>1</v>
      </c>
      <c r="D19" s="7" t="s">
        <v>164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 x14ac:dyDescent="0.3">
      <c r="A20" s="131" t="str">
        <f>'Productivity Data'!S9</f>
        <v>Price Reductions</v>
      </c>
      <c r="B20" s="126" t="e">
        <f t="shared" si="3"/>
        <v>#DIV/0!</v>
      </c>
      <c r="C20" s="31">
        <f>'Business Plan - Goal'!C35</f>
        <v>0</v>
      </c>
      <c r="D20" s="7" t="s">
        <v>165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 x14ac:dyDescent="0.3">
      <c r="A21" s="131" t="str">
        <f>'Productivity Data'!M9</f>
        <v>Listings Sold</v>
      </c>
      <c r="B21" s="126" t="e">
        <f>B16-B17-B18</f>
        <v>#DIV/0!</v>
      </c>
      <c r="C21" s="31">
        <f>'Business Plan - Goal'!C38</f>
        <v>1</v>
      </c>
      <c r="D21" s="7" t="s">
        <v>166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 x14ac:dyDescent="0.3">
      <c r="A22" s="131" t="str">
        <f>'Productivity Data'!N9</f>
        <v>Buyer Sale</v>
      </c>
      <c r="B22" s="138" t="e">
        <f>B16*C22</f>
        <v>#DIV/0!</v>
      </c>
      <c r="C22" s="31">
        <f>'Business Plan - Goal'!C39</f>
        <v>0</v>
      </c>
      <c r="D22" s="7" t="s">
        <v>167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 x14ac:dyDescent="0.3">
      <c r="A23" s="131" t="str">
        <f>'Productivity Data'!W9</f>
        <v>Notarised</v>
      </c>
      <c r="B23" s="126" t="e">
        <f>B21+B22</f>
        <v>#DIV/0!</v>
      </c>
      <c r="C23" s="137" t="e">
        <f>B23</f>
        <v>#DIV/0!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3">
      <c r="A24" s="127" t="s">
        <v>168</v>
      </c>
      <c r="B24" s="134">
        <f>C24</f>
        <v>0</v>
      </c>
      <c r="C24" s="135">
        <f>'Business Plan - Goal'!B16</f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3">
      <c r="A25" s="26"/>
      <c r="B25" s="5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 x14ac:dyDescent="0.3">
      <c r="A26" s="26"/>
      <c r="B26" s="5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 x14ac:dyDescent="0.3">
      <c r="A27" s="26"/>
      <c r="B27" s="5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 x14ac:dyDescent="0.3">
      <c r="A28" s="26"/>
      <c r="B28" s="5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 x14ac:dyDescent="0.3">
      <c r="A29" s="26"/>
      <c r="B29" s="5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 x14ac:dyDescent="0.3">
      <c r="A30" s="26"/>
      <c r="B30" s="5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 x14ac:dyDescent="0.3">
      <c r="A31" s="26"/>
      <c r="B31" s="5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 x14ac:dyDescent="0.3">
      <c r="A32" s="26"/>
      <c r="B32" s="5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 x14ac:dyDescent="0.3">
      <c r="A33" s="26"/>
      <c r="B33" s="5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 x14ac:dyDescent="0.3">
      <c r="A34" s="26"/>
      <c r="B34" s="5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 x14ac:dyDescent="0.3">
      <c r="A35" s="26"/>
      <c r="B35" s="50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 x14ac:dyDescent="0.3">
      <c r="A36" s="26"/>
      <c r="B36" s="5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 x14ac:dyDescent="0.3">
      <c r="A37" s="26"/>
      <c r="B37" s="5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 x14ac:dyDescent="0.3">
      <c r="A38" s="26"/>
      <c r="B38" s="5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 x14ac:dyDescent="0.3">
      <c r="A39" s="26"/>
      <c r="B39" s="5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 x14ac:dyDescent="0.3">
      <c r="A40" s="26"/>
      <c r="B40" s="5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 x14ac:dyDescent="0.3">
      <c r="A41" s="26"/>
      <c r="B41" s="5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 x14ac:dyDescent="0.3">
      <c r="A42" s="26"/>
      <c r="B42" s="5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 x14ac:dyDescent="0.3">
      <c r="A43" s="26"/>
      <c r="B43" s="5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 x14ac:dyDescent="0.3">
      <c r="A44" s="26"/>
      <c r="B44" s="5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 x14ac:dyDescent="0.3">
      <c r="A45" s="26"/>
      <c r="B45" s="5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 x14ac:dyDescent="0.3">
      <c r="A46" s="26"/>
      <c r="B46" s="50"/>
      <c r="C46" s="47">
        <f>'Income and Investement'!B5-C43</f>
        <v>0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 x14ac:dyDescent="0.3">
      <c r="A47" s="26"/>
      <c r="B47" s="5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 x14ac:dyDescent="0.3">
      <c r="A48" s="26"/>
      <c r="B48" s="5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 x14ac:dyDescent="0.3">
      <c r="A49" s="26"/>
      <c r="B49" s="5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 x14ac:dyDescent="0.3">
      <c r="A50" s="26"/>
      <c r="B50" s="5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 x14ac:dyDescent="0.3">
      <c r="A51" s="26"/>
      <c r="B51" s="5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 x14ac:dyDescent="0.3">
      <c r="A52" s="26"/>
      <c r="B52" s="5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 x14ac:dyDescent="0.3">
      <c r="A53" s="26"/>
      <c r="B53" s="5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 x14ac:dyDescent="0.3">
      <c r="A54" s="26"/>
      <c r="B54" s="5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3">
      <c r="A55" s="26"/>
      <c r="B55" s="5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 x14ac:dyDescent="0.3">
      <c r="A56" s="26"/>
      <c r="B56" s="5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 x14ac:dyDescent="0.3">
      <c r="A57" s="26"/>
      <c r="B57" s="5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 x14ac:dyDescent="0.3">
      <c r="A58" s="26"/>
      <c r="B58" s="5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 x14ac:dyDescent="0.3">
      <c r="A59" s="26"/>
      <c r="B59" s="5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 x14ac:dyDescent="0.3">
      <c r="A60" s="26"/>
      <c r="B60" s="5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 x14ac:dyDescent="0.3">
      <c r="A61" s="26"/>
      <c r="B61" s="5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 x14ac:dyDescent="0.3">
      <c r="A62" s="26"/>
      <c r="B62" s="5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 x14ac:dyDescent="0.3">
      <c r="A63" s="26"/>
      <c r="B63" s="5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 x14ac:dyDescent="0.3">
      <c r="A64" s="26"/>
      <c r="B64" s="5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 x14ac:dyDescent="0.3">
      <c r="A65" s="26"/>
      <c r="B65" s="5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 x14ac:dyDescent="0.3">
      <c r="A66" s="26"/>
      <c r="B66" s="5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 x14ac:dyDescent="0.3">
      <c r="A67" s="26"/>
      <c r="B67" s="5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 x14ac:dyDescent="0.3">
      <c r="A68" s="26"/>
      <c r="B68" s="5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 x14ac:dyDescent="0.3">
      <c r="A69" s="26"/>
      <c r="B69" s="50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 x14ac:dyDescent="0.3">
      <c r="A70" s="26"/>
      <c r="B70" s="5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 x14ac:dyDescent="0.3">
      <c r="A71" s="26"/>
      <c r="B71" s="50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 x14ac:dyDescent="0.3">
      <c r="A72" s="26"/>
      <c r="B72" s="50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 x14ac:dyDescent="0.3">
      <c r="A73" s="26"/>
      <c r="B73" s="50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 x14ac:dyDescent="0.3">
      <c r="A74" s="26"/>
      <c r="B74" s="5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 x14ac:dyDescent="0.3">
      <c r="A75" s="26"/>
      <c r="B75" s="50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 x14ac:dyDescent="0.3">
      <c r="A76" s="26"/>
      <c r="B76" s="5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 x14ac:dyDescent="0.3">
      <c r="A77" s="26"/>
      <c r="B77" s="50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 x14ac:dyDescent="0.3">
      <c r="A78" s="26"/>
      <c r="B78" s="5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 x14ac:dyDescent="0.3">
      <c r="A79" s="26"/>
      <c r="B79" s="50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 x14ac:dyDescent="0.3">
      <c r="A80" s="26"/>
      <c r="B80" s="50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 x14ac:dyDescent="0.3">
      <c r="A81" s="26"/>
      <c r="B81" s="50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 x14ac:dyDescent="0.3">
      <c r="A82" s="26"/>
      <c r="B82" s="5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 x14ac:dyDescent="0.3">
      <c r="A83" s="26"/>
      <c r="B83" s="50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3">
      <c r="A84" s="26"/>
      <c r="B84" s="50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 x14ac:dyDescent="0.3">
      <c r="A85" s="26"/>
      <c r="B85" s="50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 x14ac:dyDescent="0.3">
      <c r="A86" s="26"/>
      <c r="B86" s="50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 x14ac:dyDescent="0.3">
      <c r="A87" s="26"/>
      <c r="B87" s="50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 x14ac:dyDescent="0.3">
      <c r="A88" s="26"/>
      <c r="B88" s="50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 x14ac:dyDescent="0.3">
      <c r="A89" s="26"/>
      <c r="B89" s="50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 x14ac:dyDescent="0.3">
      <c r="A90" s="26"/>
      <c r="B90" s="50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 x14ac:dyDescent="0.3">
      <c r="A91" s="26"/>
      <c r="B91" s="50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 x14ac:dyDescent="0.3">
      <c r="A92" s="26"/>
      <c r="B92" s="50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 x14ac:dyDescent="0.3">
      <c r="A93" s="26"/>
      <c r="B93" s="50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 x14ac:dyDescent="0.3">
      <c r="A94" s="26"/>
      <c r="B94" s="50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 x14ac:dyDescent="0.3">
      <c r="A95" s="26"/>
      <c r="B95" s="50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 x14ac:dyDescent="0.3">
      <c r="A96" s="26"/>
      <c r="B96" s="50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 x14ac:dyDescent="0.3">
      <c r="A97" s="26"/>
      <c r="B97" s="50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 x14ac:dyDescent="0.3">
      <c r="A98" s="26"/>
      <c r="B98" s="50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 x14ac:dyDescent="0.3">
      <c r="A99" s="26"/>
      <c r="B99" s="50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 x14ac:dyDescent="0.3">
      <c r="A100" s="26"/>
      <c r="B100" s="50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 x14ac:dyDescent="0.3">
      <c r="A101" s="26"/>
      <c r="B101" s="50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 x14ac:dyDescent="0.3">
      <c r="A102" s="26"/>
      <c r="B102" s="50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 x14ac:dyDescent="0.3">
      <c r="A103" s="26"/>
      <c r="B103" s="50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 x14ac:dyDescent="0.3">
      <c r="A104" s="26"/>
      <c r="B104" s="50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 x14ac:dyDescent="0.3">
      <c r="A105" s="26"/>
      <c r="B105" s="50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 x14ac:dyDescent="0.3">
      <c r="A106" s="26"/>
      <c r="B106" s="50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 x14ac:dyDescent="0.3">
      <c r="A107" s="26"/>
      <c r="B107" s="50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 x14ac:dyDescent="0.3">
      <c r="A108" s="26"/>
      <c r="B108" s="50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 x14ac:dyDescent="0.3">
      <c r="A109" s="26"/>
      <c r="B109" s="50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 x14ac:dyDescent="0.3">
      <c r="A110" s="26"/>
      <c r="B110" s="50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 x14ac:dyDescent="0.3">
      <c r="A111" s="26"/>
      <c r="B111" s="50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 x14ac:dyDescent="0.3">
      <c r="A112" s="26"/>
      <c r="B112" s="50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 x14ac:dyDescent="0.3">
      <c r="A113" s="26"/>
      <c r="B113" s="50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3">
      <c r="A114" s="26"/>
      <c r="B114" s="50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 x14ac:dyDescent="0.3">
      <c r="A115" s="26"/>
      <c r="B115" s="50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 x14ac:dyDescent="0.3">
      <c r="A116" s="26"/>
      <c r="B116" s="50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 x14ac:dyDescent="0.3">
      <c r="A117" s="26"/>
      <c r="B117" s="50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 x14ac:dyDescent="0.3">
      <c r="A118" s="26"/>
      <c r="B118" s="50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 x14ac:dyDescent="0.3">
      <c r="A119" s="26"/>
      <c r="B119" s="50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 x14ac:dyDescent="0.3">
      <c r="A120" s="26"/>
      <c r="B120" s="50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 x14ac:dyDescent="0.3">
      <c r="A121" s="26"/>
      <c r="B121" s="50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 x14ac:dyDescent="0.3">
      <c r="A122" s="26"/>
      <c r="B122" s="50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 x14ac:dyDescent="0.3">
      <c r="A123" s="26"/>
      <c r="B123" s="50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 x14ac:dyDescent="0.3">
      <c r="A124" s="26"/>
      <c r="B124" s="50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3">
      <c r="A125" s="26"/>
      <c r="B125" s="50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 x14ac:dyDescent="0.3">
      <c r="A126" s="26"/>
      <c r="B126" s="50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 x14ac:dyDescent="0.3">
      <c r="A127" s="26"/>
      <c r="B127" s="50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 x14ac:dyDescent="0.3">
      <c r="A128" s="26"/>
      <c r="B128" s="50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 x14ac:dyDescent="0.3">
      <c r="A129" s="26"/>
      <c r="B129" s="50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 x14ac:dyDescent="0.3">
      <c r="A130" s="26"/>
      <c r="B130" s="50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 x14ac:dyDescent="0.3">
      <c r="A131" s="26"/>
      <c r="B131" s="50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 x14ac:dyDescent="0.3">
      <c r="A132" s="26"/>
      <c r="B132" s="50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 x14ac:dyDescent="0.3">
      <c r="A133" s="26"/>
      <c r="B133" s="50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 x14ac:dyDescent="0.3">
      <c r="A134" s="26"/>
      <c r="B134" s="50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 x14ac:dyDescent="0.3">
      <c r="A135" s="26"/>
      <c r="B135" s="50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 x14ac:dyDescent="0.3">
      <c r="A136" s="26"/>
      <c r="B136" s="50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 x14ac:dyDescent="0.3">
      <c r="A137" s="26"/>
      <c r="B137" s="50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 x14ac:dyDescent="0.3">
      <c r="A138" s="26"/>
      <c r="B138" s="50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 x14ac:dyDescent="0.3">
      <c r="A139" s="26"/>
      <c r="B139" s="50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 x14ac:dyDescent="0.3">
      <c r="A140" s="26"/>
      <c r="B140" s="50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 x14ac:dyDescent="0.3">
      <c r="A141" s="26"/>
      <c r="B141" s="50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 x14ac:dyDescent="0.3">
      <c r="A142" s="26"/>
      <c r="B142" s="50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 x14ac:dyDescent="0.3">
      <c r="A143" s="26"/>
      <c r="B143" s="50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 x14ac:dyDescent="0.3">
      <c r="A144" s="26"/>
      <c r="B144" s="50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 x14ac:dyDescent="0.3">
      <c r="A145" s="26"/>
      <c r="B145" s="50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 x14ac:dyDescent="0.3">
      <c r="A146" s="26"/>
      <c r="B146" s="50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 x14ac:dyDescent="0.3">
      <c r="A147" s="26"/>
      <c r="B147" s="50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 x14ac:dyDescent="0.3">
      <c r="A148" s="26"/>
      <c r="B148" s="50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 x14ac:dyDescent="0.3">
      <c r="A149" s="26"/>
      <c r="B149" s="50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 x14ac:dyDescent="0.3">
      <c r="A150" s="26"/>
      <c r="B150" s="50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 x14ac:dyDescent="0.3">
      <c r="A151" s="26"/>
      <c r="B151" s="50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 x14ac:dyDescent="0.3">
      <c r="A152" s="26"/>
      <c r="B152" s="50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 x14ac:dyDescent="0.3">
      <c r="A153" s="26"/>
      <c r="B153" s="50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 x14ac:dyDescent="0.3">
      <c r="A154" s="26"/>
      <c r="B154" s="50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 x14ac:dyDescent="0.3">
      <c r="A155" s="26"/>
      <c r="B155" s="50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 x14ac:dyDescent="0.3">
      <c r="A156" s="26"/>
      <c r="B156" s="50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 x14ac:dyDescent="0.3">
      <c r="A157" s="26"/>
      <c r="B157" s="50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 x14ac:dyDescent="0.3">
      <c r="A158" s="26"/>
      <c r="B158" s="50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 x14ac:dyDescent="0.3">
      <c r="A159" s="26"/>
      <c r="B159" s="50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 x14ac:dyDescent="0.3">
      <c r="A160" s="26"/>
      <c r="B160" s="50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 x14ac:dyDescent="0.3">
      <c r="A161" s="26"/>
      <c r="B161" s="50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 x14ac:dyDescent="0.3">
      <c r="A162" s="26"/>
      <c r="B162" s="50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 x14ac:dyDescent="0.3">
      <c r="A163" s="26"/>
      <c r="B163" s="50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 x14ac:dyDescent="0.3">
      <c r="A164" s="26"/>
      <c r="B164" s="50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 x14ac:dyDescent="0.3">
      <c r="A165" s="26"/>
      <c r="B165" s="50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 x14ac:dyDescent="0.3">
      <c r="A166" s="26"/>
      <c r="B166" s="50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 x14ac:dyDescent="0.3">
      <c r="A167" s="26"/>
      <c r="B167" s="50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 x14ac:dyDescent="0.3">
      <c r="A168" s="26"/>
      <c r="B168" s="50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 x14ac:dyDescent="0.3">
      <c r="A169" s="26"/>
      <c r="B169" s="50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 x14ac:dyDescent="0.3">
      <c r="A170" s="26"/>
      <c r="B170" s="50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 x14ac:dyDescent="0.3">
      <c r="A171" s="26"/>
      <c r="B171" s="50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 x14ac:dyDescent="0.3">
      <c r="A172" s="26"/>
      <c r="B172" s="50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 x14ac:dyDescent="0.3">
      <c r="A173" s="26"/>
      <c r="B173" s="50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 x14ac:dyDescent="0.3">
      <c r="A174" s="26"/>
      <c r="B174" s="50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 x14ac:dyDescent="0.3">
      <c r="A175" s="26"/>
      <c r="B175" s="50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 x14ac:dyDescent="0.3">
      <c r="A176" s="26"/>
      <c r="B176" s="50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 x14ac:dyDescent="0.3">
      <c r="A177" s="26"/>
      <c r="B177" s="50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 x14ac:dyDescent="0.3">
      <c r="A178" s="26"/>
      <c r="B178" s="50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 x14ac:dyDescent="0.3">
      <c r="A179" s="26"/>
      <c r="B179" s="50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 x14ac:dyDescent="0.3">
      <c r="A180" s="26"/>
      <c r="B180" s="50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 x14ac:dyDescent="0.3">
      <c r="A181" s="26"/>
      <c r="B181" s="50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 x14ac:dyDescent="0.3">
      <c r="A182" s="26"/>
      <c r="B182" s="50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 x14ac:dyDescent="0.3">
      <c r="A183" s="26"/>
      <c r="B183" s="50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 x14ac:dyDescent="0.3">
      <c r="A184" s="26"/>
      <c r="B184" s="50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 x14ac:dyDescent="0.3">
      <c r="A185" s="26"/>
      <c r="B185" s="50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 x14ac:dyDescent="0.3">
      <c r="A186" s="26"/>
      <c r="B186" s="50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 x14ac:dyDescent="0.3">
      <c r="A187" s="26"/>
      <c r="B187" s="50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 x14ac:dyDescent="0.3">
      <c r="A188" s="26"/>
      <c r="B188" s="50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 x14ac:dyDescent="0.3">
      <c r="A189" s="26"/>
      <c r="B189" s="50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 x14ac:dyDescent="0.3">
      <c r="A190" s="26"/>
      <c r="B190" s="50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 x14ac:dyDescent="0.3">
      <c r="A191" s="26"/>
      <c r="B191" s="50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 x14ac:dyDescent="0.3">
      <c r="A192" s="26"/>
      <c r="B192" s="50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 x14ac:dyDescent="0.3">
      <c r="A193" s="26"/>
      <c r="B193" s="50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 x14ac:dyDescent="0.3">
      <c r="A194" s="26"/>
      <c r="B194" s="50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 x14ac:dyDescent="0.3">
      <c r="A195" s="26"/>
      <c r="B195" s="50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 x14ac:dyDescent="0.3">
      <c r="A196" s="26"/>
      <c r="B196" s="50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 x14ac:dyDescent="0.3">
      <c r="A197" s="26"/>
      <c r="B197" s="50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 x14ac:dyDescent="0.3">
      <c r="A198" s="26"/>
      <c r="B198" s="50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 x14ac:dyDescent="0.3">
      <c r="A199" s="26"/>
      <c r="B199" s="50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 x14ac:dyDescent="0.3">
      <c r="A200" s="26"/>
      <c r="B200" s="50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 x14ac:dyDescent="0.3">
      <c r="A201" s="26"/>
      <c r="B201" s="50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 x14ac:dyDescent="0.3">
      <c r="A202" s="26"/>
      <c r="B202" s="50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 x14ac:dyDescent="0.3">
      <c r="A203" s="26"/>
      <c r="B203" s="50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 x14ac:dyDescent="0.3">
      <c r="A204" s="26"/>
      <c r="B204" s="50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 x14ac:dyDescent="0.3">
      <c r="A205" s="26"/>
      <c r="B205" s="50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 x14ac:dyDescent="0.3">
      <c r="A206" s="26"/>
      <c r="B206" s="50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 x14ac:dyDescent="0.3">
      <c r="A207" s="26"/>
      <c r="B207" s="50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 x14ac:dyDescent="0.3">
      <c r="A208" s="26"/>
      <c r="B208" s="50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 x14ac:dyDescent="0.3">
      <c r="A209" s="26"/>
      <c r="B209" s="50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 x14ac:dyDescent="0.3">
      <c r="A210" s="26"/>
      <c r="B210" s="50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 x14ac:dyDescent="0.3">
      <c r="A211" s="26"/>
      <c r="B211" s="50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 x14ac:dyDescent="0.3">
      <c r="A212" s="26"/>
      <c r="B212" s="50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 x14ac:dyDescent="0.3">
      <c r="A213" s="26"/>
      <c r="B213" s="50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 x14ac:dyDescent="0.3">
      <c r="A214" s="26"/>
      <c r="B214" s="50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 x14ac:dyDescent="0.3">
      <c r="A215" s="26"/>
      <c r="B215" s="50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 x14ac:dyDescent="0.3">
      <c r="A216" s="26"/>
      <c r="B216" s="50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 x14ac:dyDescent="0.3">
      <c r="A217" s="26"/>
      <c r="B217" s="50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 x14ac:dyDescent="0.3">
      <c r="A218" s="26"/>
      <c r="B218" s="50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 x14ac:dyDescent="0.3">
      <c r="A219" s="26"/>
      <c r="B219" s="50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 x14ac:dyDescent="0.3">
      <c r="A220" s="26"/>
      <c r="B220" s="50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 x14ac:dyDescent="0.3">
      <c r="A221" s="26"/>
      <c r="B221" s="50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 x14ac:dyDescent="0.3">
      <c r="A222" s="26"/>
      <c r="B222" s="50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 x14ac:dyDescent="0.3">
      <c r="A223" s="26"/>
      <c r="B223" s="50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 x14ac:dyDescent="0.3">
      <c r="A224" s="26"/>
      <c r="B224" s="50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 x14ac:dyDescent="0.3">
      <c r="A225" s="26"/>
      <c r="B225" s="50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 x14ac:dyDescent="0.3">
      <c r="A226" s="26"/>
      <c r="B226" s="50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 x14ac:dyDescent="0.3">
      <c r="A227" s="26"/>
      <c r="B227" s="50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 x14ac:dyDescent="0.3">
      <c r="A228" s="26"/>
      <c r="B228" s="50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 x14ac:dyDescent="0.3">
      <c r="A229" s="26"/>
      <c r="B229" s="50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 x14ac:dyDescent="0.3">
      <c r="A230" s="26"/>
      <c r="B230" s="50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 x14ac:dyDescent="0.3">
      <c r="A231" s="26"/>
      <c r="B231" s="50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 x14ac:dyDescent="0.3">
      <c r="A232" s="26"/>
      <c r="B232" s="50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 x14ac:dyDescent="0.3">
      <c r="A233" s="26"/>
      <c r="B233" s="50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 x14ac:dyDescent="0.3">
      <c r="A234" s="26"/>
      <c r="B234" s="50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 x14ac:dyDescent="0.3">
      <c r="A235" s="26"/>
      <c r="B235" s="50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 x14ac:dyDescent="0.3">
      <c r="A236" s="26"/>
      <c r="B236" s="50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 x14ac:dyDescent="0.3">
      <c r="A237" s="26"/>
      <c r="B237" s="50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 x14ac:dyDescent="0.3">
      <c r="A238" s="26"/>
      <c r="B238" s="50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 x14ac:dyDescent="0.3">
      <c r="A239" s="26"/>
      <c r="B239" s="50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 x14ac:dyDescent="0.3">
      <c r="A240" s="26"/>
      <c r="B240" s="50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 x14ac:dyDescent="0.3">
      <c r="A241" s="26"/>
      <c r="B241" s="50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 x14ac:dyDescent="0.3">
      <c r="A242" s="26"/>
      <c r="B242" s="50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 x14ac:dyDescent="0.3">
      <c r="A243" s="26"/>
      <c r="B243" s="50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 x14ac:dyDescent="0.3">
      <c r="A244" s="26"/>
      <c r="B244" s="50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 x14ac:dyDescent="0.3">
      <c r="A245" s="26"/>
      <c r="B245" s="50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 x14ac:dyDescent="0.3">
      <c r="A246" s="26"/>
      <c r="B246" s="50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 x14ac:dyDescent="0.3">
      <c r="A247" s="26"/>
      <c r="B247" s="50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 x14ac:dyDescent="0.3">
      <c r="A248" s="26"/>
      <c r="B248" s="50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 x14ac:dyDescent="0.3">
      <c r="A249" s="26"/>
      <c r="B249" s="50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 x14ac:dyDescent="0.3">
      <c r="A250" s="26"/>
      <c r="B250" s="50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 x14ac:dyDescent="0.3">
      <c r="A251" s="26"/>
      <c r="B251" s="50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 x14ac:dyDescent="0.3">
      <c r="A252" s="26"/>
      <c r="B252" s="50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 x14ac:dyDescent="0.3">
      <c r="A253" s="26"/>
      <c r="B253" s="50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 x14ac:dyDescent="0.3">
      <c r="A254" s="26"/>
      <c r="B254" s="50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 x14ac:dyDescent="0.3">
      <c r="A255" s="26"/>
      <c r="B255" s="50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 x14ac:dyDescent="0.3">
      <c r="A256" s="26"/>
      <c r="B256" s="50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 x14ac:dyDescent="0.3">
      <c r="A257" s="26"/>
      <c r="B257" s="50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 x14ac:dyDescent="0.3">
      <c r="A258" s="26"/>
      <c r="B258" s="50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 x14ac:dyDescent="0.3">
      <c r="A259" s="26"/>
      <c r="B259" s="50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 x14ac:dyDescent="0.3">
      <c r="A260" s="26"/>
      <c r="B260" s="50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 x14ac:dyDescent="0.3">
      <c r="A261" s="26"/>
      <c r="B261" s="50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 x14ac:dyDescent="0.3">
      <c r="A262" s="26"/>
      <c r="B262" s="50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 x14ac:dyDescent="0.3">
      <c r="A263" s="26"/>
      <c r="B263" s="50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 x14ac:dyDescent="0.3">
      <c r="A264" s="26"/>
      <c r="B264" s="50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 x14ac:dyDescent="0.3">
      <c r="A265" s="26"/>
      <c r="B265" s="50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 x14ac:dyDescent="0.3">
      <c r="A266" s="26"/>
      <c r="B266" s="50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 x14ac:dyDescent="0.3">
      <c r="A267" s="26"/>
      <c r="B267" s="50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 x14ac:dyDescent="0.3">
      <c r="A268" s="26"/>
      <c r="B268" s="50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 x14ac:dyDescent="0.3">
      <c r="A269" s="26"/>
      <c r="B269" s="50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 x14ac:dyDescent="0.3">
      <c r="A270" s="26"/>
      <c r="B270" s="50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 x14ac:dyDescent="0.3">
      <c r="A271" s="26"/>
      <c r="B271" s="50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 x14ac:dyDescent="0.3">
      <c r="A272" s="26"/>
      <c r="B272" s="50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 x14ac:dyDescent="0.3">
      <c r="A273" s="26"/>
      <c r="B273" s="50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 x14ac:dyDescent="0.3">
      <c r="A274" s="26"/>
      <c r="B274" s="50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 x14ac:dyDescent="0.3">
      <c r="A275" s="26"/>
      <c r="B275" s="50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 x14ac:dyDescent="0.3">
      <c r="A276" s="26"/>
      <c r="B276" s="50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 x14ac:dyDescent="0.3">
      <c r="A277" s="26"/>
      <c r="B277" s="50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 x14ac:dyDescent="0.3">
      <c r="A278" s="26"/>
      <c r="B278" s="50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 x14ac:dyDescent="0.3">
      <c r="A279" s="26"/>
      <c r="B279" s="50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 x14ac:dyDescent="0.3">
      <c r="A280" s="26"/>
      <c r="B280" s="50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 x14ac:dyDescent="0.3">
      <c r="A281" s="26"/>
      <c r="B281" s="50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 x14ac:dyDescent="0.3">
      <c r="A282" s="26"/>
      <c r="B282" s="50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 x14ac:dyDescent="0.3">
      <c r="A283" s="26"/>
      <c r="B283" s="50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 x14ac:dyDescent="0.3">
      <c r="A284" s="26"/>
      <c r="B284" s="50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 x14ac:dyDescent="0.3">
      <c r="A285" s="26"/>
      <c r="B285" s="50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 x14ac:dyDescent="0.3">
      <c r="A286" s="26"/>
      <c r="B286" s="50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 x14ac:dyDescent="0.3">
      <c r="A287" s="26"/>
      <c r="B287" s="50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 x14ac:dyDescent="0.3">
      <c r="A288" s="26"/>
      <c r="B288" s="50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 x14ac:dyDescent="0.3">
      <c r="A289" s="26"/>
      <c r="B289" s="50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 x14ac:dyDescent="0.3">
      <c r="A290" s="26"/>
      <c r="B290" s="50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 x14ac:dyDescent="0.3">
      <c r="A291" s="26"/>
      <c r="B291" s="50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 x14ac:dyDescent="0.3">
      <c r="A292" s="26"/>
      <c r="B292" s="50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 x14ac:dyDescent="0.3">
      <c r="A293" s="26"/>
      <c r="B293" s="50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 x14ac:dyDescent="0.3">
      <c r="A294" s="26"/>
      <c r="B294" s="50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 x14ac:dyDescent="0.3">
      <c r="A295" s="26"/>
      <c r="B295" s="50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 x14ac:dyDescent="0.3">
      <c r="A296" s="26"/>
      <c r="B296" s="50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 x14ac:dyDescent="0.3">
      <c r="A297" s="26"/>
      <c r="B297" s="50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 x14ac:dyDescent="0.3">
      <c r="A298" s="26"/>
      <c r="B298" s="50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 x14ac:dyDescent="0.3">
      <c r="A299" s="26"/>
      <c r="B299" s="50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 x14ac:dyDescent="0.3">
      <c r="A300" s="26"/>
      <c r="B300" s="50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 x14ac:dyDescent="0.3">
      <c r="A301" s="26"/>
      <c r="B301" s="50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 x14ac:dyDescent="0.3">
      <c r="A302" s="26"/>
      <c r="B302" s="50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 x14ac:dyDescent="0.3">
      <c r="A303" s="26"/>
      <c r="B303" s="50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 x14ac:dyDescent="0.3">
      <c r="A304" s="26"/>
      <c r="B304" s="50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 x14ac:dyDescent="0.3">
      <c r="A305" s="26"/>
      <c r="B305" s="50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 x14ac:dyDescent="0.3">
      <c r="A306" s="26"/>
      <c r="B306" s="50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 x14ac:dyDescent="0.3">
      <c r="A307" s="26"/>
      <c r="B307" s="50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 x14ac:dyDescent="0.3">
      <c r="A308" s="26"/>
      <c r="B308" s="50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 x14ac:dyDescent="0.3">
      <c r="A309" s="26"/>
      <c r="B309" s="50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 x14ac:dyDescent="0.3">
      <c r="A310" s="26"/>
      <c r="B310" s="50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 x14ac:dyDescent="0.3">
      <c r="A311" s="26"/>
      <c r="B311" s="50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 x14ac:dyDescent="0.3">
      <c r="A312" s="26"/>
      <c r="B312" s="50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 x14ac:dyDescent="0.3">
      <c r="A313" s="26"/>
      <c r="B313" s="50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 x14ac:dyDescent="0.3">
      <c r="A314" s="26"/>
      <c r="B314" s="50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 x14ac:dyDescent="0.3">
      <c r="A315" s="26"/>
      <c r="B315" s="50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 x14ac:dyDescent="0.3">
      <c r="A316" s="26"/>
      <c r="B316" s="50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 x14ac:dyDescent="0.3">
      <c r="A317" s="26"/>
      <c r="B317" s="50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 x14ac:dyDescent="0.3">
      <c r="A318" s="26"/>
      <c r="B318" s="50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 x14ac:dyDescent="0.3">
      <c r="A319" s="26"/>
      <c r="B319" s="50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 x14ac:dyDescent="0.3">
      <c r="A320" s="26"/>
      <c r="B320" s="50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 x14ac:dyDescent="0.3">
      <c r="A321" s="26"/>
      <c r="B321" s="50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 x14ac:dyDescent="0.3">
      <c r="A322" s="26"/>
      <c r="B322" s="50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 x14ac:dyDescent="0.3">
      <c r="A323" s="26"/>
      <c r="B323" s="50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 x14ac:dyDescent="0.3">
      <c r="A324" s="26"/>
      <c r="B324" s="50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 x14ac:dyDescent="0.3">
      <c r="A325" s="26"/>
      <c r="B325" s="50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 x14ac:dyDescent="0.3">
      <c r="A326" s="26"/>
      <c r="B326" s="50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 x14ac:dyDescent="0.3">
      <c r="A327" s="26"/>
      <c r="B327" s="50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 x14ac:dyDescent="0.3">
      <c r="A328" s="26"/>
      <c r="B328" s="50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 x14ac:dyDescent="0.3">
      <c r="A329" s="26"/>
      <c r="B329" s="50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 x14ac:dyDescent="0.3">
      <c r="A330" s="26"/>
      <c r="B330" s="50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 x14ac:dyDescent="0.3">
      <c r="A331" s="26"/>
      <c r="B331" s="50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 x14ac:dyDescent="0.3">
      <c r="A332" s="26"/>
      <c r="B332" s="50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 x14ac:dyDescent="0.3">
      <c r="A333" s="26"/>
      <c r="B333" s="50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 x14ac:dyDescent="0.3">
      <c r="A334" s="26"/>
      <c r="B334" s="50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 x14ac:dyDescent="0.3">
      <c r="A335" s="26"/>
      <c r="B335" s="50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 x14ac:dyDescent="0.3">
      <c r="A336" s="26"/>
      <c r="B336" s="50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 x14ac:dyDescent="0.3">
      <c r="A337" s="26"/>
      <c r="B337" s="50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 x14ac:dyDescent="0.3">
      <c r="A338" s="26"/>
      <c r="B338" s="50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 x14ac:dyDescent="0.3">
      <c r="A339" s="26"/>
      <c r="B339" s="50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 x14ac:dyDescent="0.3">
      <c r="A340" s="26"/>
      <c r="B340" s="50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 x14ac:dyDescent="0.3">
      <c r="A341" s="26"/>
      <c r="B341" s="50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 x14ac:dyDescent="0.3">
      <c r="A342" s="26"/>
      <c r="B342" s="50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 x14ac:dyDescent="0.3">
      <c r="A343" s="26"/>
      <c r="B343" s="50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 x14ac:dyDescent="0.3">
      <c r="A344" s="26"/>
      <c r="B344" s="50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 x14ac:dyDescent="0.3">
      <c r="A345" s="26"/>
      <c r="B345" s="50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 x14ac:dyDescent="0.3">
      <c r="A346" s="26"/>
      <c r="B346" s="50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 x14ac:dyDescent="0.3">
      <c r="A347" s="26"/>
      <c r="B347" s="50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 x14ac:dyDescent="0.3">
      <c r="A348" s="26"/>
      <c r="B348" s="50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 x14ac:dyDescent="0.3">
      <c r="A349" s="26"/>
      <c r="B349" s="50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 x14ac:dyDescent="0.3">
      <c r="A350" s="26"/>
      <c r="B350" s="50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 x14ac:dyDescent="0.3">
      <c r="A351" s="26"/>
      <c r="B351" s="50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 x14ac:dyDescent="0.3">
      <c r="A352" s="26"/>
      <c r="B352" s="50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 x14ac:dyDescent="0.3">
      <c r="A353" s="26"/>
      <c r="B353" s="50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 x14ac:dyDescent="0.3">
      <c r="A354" s="26"/>
      <c r="B354" s="50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 x14ac:dyDescent="0.3">
      <c r="A355" s="26"/>
      <c r="B355" s="50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 x14ac:dyDescent="0.3">
      <c r="A356" s="26"/>
      <c r="B356" s="50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 x14ac:dyDescent="0.3">
      <c r="A357" s="26"/>
      <c r="B357" s="50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 x14ac:dyDescent="0.3">
      <c r="A358" s="26"/>
      <c r="B358" s="50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 x14ac:dyDescent="0.3">
      <c r="A359" s="26"/>
      <c r="B359" s="50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 x14ac:dyDescent="0.3">
      <c r="A360" s="26"/>
      <c r="B360" s="50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 x14ac:dyDescent="0.3">
      <c r="A361" s="26"/>
      <c r="B361" s="50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 x14ac:dyDescent="0.3">
      <c r="A362" s="26"/>
      <c r="B362" s="50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 x14ac:dyDescent="0.3">
      <c r="A363" s="26"/>
      <c r="B363" s="50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 x14ac:dyDescent="0.3">
      <c r="A364" s="26"/>
      <c r="B364" s="50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 x14ac:dyDescent="0.3">
      <c r="A365" s="26"/>
      <c r="B365" s="50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 x14ac:dyDescent="0.3">
      <c r="A366" s="26"/>
      <c r="B366" s="50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 x14ac:dyDescent="0.3">
      <c r="A367" s="26"/>
      <c r="B367" s="50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 x14ac:dyDescent="0.3">
      <c r="A368" s="26"/>
      <c r="B368" s="50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 x14ac:dyDescent="0.3">
      <c r="A369" s="26"/>
      <c r="B369" s="50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 x14ac:dyDescent="0.3">
      <c r="A370" s="26"/>
      <c r="B370" s="50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 x14ac:dyDescent="0.3">
      <c r="A371" s="26"/>
      <c r="B371" s="50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 x14ac:dyDescent="0.3">
      <c r="A372" s="26"/>
      <c r="B372" s="50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 x14ac:dyDescent="0.3">
      <c r="A373" s="26"/>
      <c r="B373" s="50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 x14ac:dyDescent="0.3">
      <c r="A374" s="26"/>
      <c r="B374" s="50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 x14ac:dyDescent="0.3">
      <c r="A375" s="26"/>
      <c r="B375" s="50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 x14ac:dyDescent="0.3">
      <c r="A376" s="26"/>
      <c r="B376" s="50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 x14ac:dyDescent="0.3">
      <c r="A377" s="26"/>
      <c r="B377" s="50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 x14ac:dyDescent="0.3">
      <c r="A378" s="26"/>
      <c r="B378" s="50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 x14ac:dyDescent="0.3">
      <c r="A379" s="26"/>
      <c r="B379" s="50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 x14ac:dyDescent="0.3">
      <c r="A380" s="26"/>
      <c r="B380" s="50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 x14ac:dyDescent="0.3">
      <c r="A381" s="26"/>
      <c r="B381" s="50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 x14ac:dyDescent="0.3">
      <c r="A382" s="26"/>
      <c r="B382" s="50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 x14ac:dyDescent="0.3">
      <c r="A383" s="26"/>
      <c r="B383" s="50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 x14ac:dyDescent="0.3">
      <c r="A384" s="26"/>
      <c r="B384" s="50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 x14ac:dyDescent="0.3">
      <c r="A385" s="26"/>
      <c r="B385" s="50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 x14ac:dyDescent="0.3">
      <c r="A386" s="26"/>
      <c r="B386" s="50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 x14ac:dyDescent="0.3">
      <c r="A387" s="26"/>
      <c r="B387" s="50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 x14ac:dyDescent="0.3">
      <c r="A388" s="26"/>
      <c r="B388" s="50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 x14ac:dyDescent="0.3">
      <c r="A389" s="26"/>
      <c r="B389" s="50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 x14ac:dyDescent="0.3">
      <c r="A390" s="26"/>
      <c r="B390" s="50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 x14ac:dyDescent="0.3">
      <c r="A391" s="26"/>
      <c r="B391" s="50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 x14ac:dyDescent="0.3">
      <c r="A392" s="26"/>
      <c r="B392" s="50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 x14ac:dyDescent="0.3">
      <c r="A393" s="26"/>
      <c r="B393" s="50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 x14ac:dyDescent="0.3">
      <c r="A394" s="26"/>
      <c r="B394" s="50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 x14ac:dyDescent="0.3">
      <c r="A395" s="26"/>
      <c r="B395" s="50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 x14ac:dyDescent="0.3">
      <c r="A396" s="26"/>
      <c r="B396" s="50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 x14ac:dyDescent="0.3">
      <c r="A397" s="26"/>
      <c r="B397" s="50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 x14ac:dyDescent="0.3">
      <c r="A398" s="26"/>
      <c r="B398" s="50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 x14ac:dyDescent="0.3">
      <c r="A399" s="26"/>
      <c r="B399" s="50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 x14ac:dyDescent="0.3">
      <c r="A400" s="26"/>
      <c r="B400" s="50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 x14ac:dyDescent="0.3">
      <c r="A401" s="26"/>
      <c r="B401" s="50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 x14ac:dyDescent="0.3">
      <c r="A402" s="26"/>
      <c r="B402" s="50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 x14ac:dyDescent="0.3">
      <c r="A403" s="26"/>
      <c r="B403" s="50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 x14ac:dyDescent="0.3">
      <c r="A404" s="26"/>
      <c r="B404" s="50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 x14ac:dyDescent="0.3">
      <c r="A405" s="26"/>
      <c r="B405" s="50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 x14ac:dyDescent="0.3">
      <c r="A406" s="26"/>
      <c r="B406" s="50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 x14ac:dyDescent="0.3">
      <c r="A407" s="26"/>
      <c r="B407" s="50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 x14ac:dyDescent="0.3">
      <c r="A408" s="26"/>
      <c r="B408" s="50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 x14ac:dyDescent="0.3">
      <c r="A409" s="26"/>
      <c r="B409" s="50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 x14ac:dyDescent="0.3">
      <c r="A410" s="26"/>
      <c r="B410" s="50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 x14ac:dyDescent="0.3">
      <c r="A411" s="26"/>
      <c r="B411" s="50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 x14ac:dyDescent="0.3">
      <c r="A412" s="26"/>
      <c r="B412" s="50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 x14ac:dyDescent="0.3">
      <c r="A413" s="26"/>
      <c r="B413" s="50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 x14ac:dyDescent="0.3">
      <c r="A414" s="26"/>
      <c r="B414" s="50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 x14ac:dyDescent="0.3">
      <c r="A415" s="26"/>
      <c r="B415" s="50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 x14ac:dyDescent="0.3">
      <c r="A416" s="26"/>
      <c r="B416" s="50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 x14ac:dyDescent="0.3">
      <c r="A417" s="26"/>
      <c r="B417" s="50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 x14ac:dyDescent="0.3">
      <c r="A418" s="26"/>
      <c r="B418" s="50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 x14ac:dyDescent="0.3">
      <c r="A419" s="26"/>
      <c r="B419" s="50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 x14ac:dyDescent="0.3">
      <c r="A420" s="26"/>
      <c r="B420" s="50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 x14ac:dyDescent="0.3">
      <c r="A421" s="26"/>
      <c r="B421" s="50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 x14ac:dyDescent="0.3">
      <c r="A422" s="26"/>
      <c r="B422" s="50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 x14ac:dyDescent="0.3">
      <c r="A423" s="26"/>
      <c r="B423" s="50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 x14ac:dyDescent="0.3">
      <c r="A424" s="26"/>
      <c r="B424" s="50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 x14ac:dyDescent="0.3">
      <c r="A425" s="26"/>
      <c r="B425" s="50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 x14ac:dyDescent="0.3">
      <c r="A426" s="26"/>
      <c r="B426" s="50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 x14ac:dyDescent="0.3">
      <c r="A427" s="26"/>
      <c r="B427" s="50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 x14ac:dyDescent="0.3">
      <c r="A428" s="26"/>
      <c r="B428" s="50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 x14ac:dyDescent="0.3">
      <c r="A429" s="26"/>
      <c r="B429" s="50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 x14ac:dyDescent="0.3">
      <c r="A430" s="26"/>
      <c r="B430" s="50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 x14ac:dyDescent="0.3">
      <c r="A431" s="26"/>
      <c r="B431" s="50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 x14ac:dyDescent="0.3">
      <c r="A432" s="26"/>
      <c r="B432" s="50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 x14ac:dyDescent="0.3">
      <c r="A433" s="26"/>
      <c r="B433" s="50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 x14ac:dyDescent="0.3">
      <c r="A434" s="26"/>
      <c r="B434" s="50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 x14ac:dyDescent="0.3">
      <c r="A435" s="26"/>
      <c r="B435" s="50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 x14ac:dyDescent="0.3">
      <c r="A436" s="26"/>
      <c r="B436" s="50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 x14ac:dyDescent="0.3">
      <c r="A437" s="26"/>
      <c r="B437" s="50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 x14ac:dyDescent="0.3">
      <c r="A438" s="26"/>
      <c r="B438" s="50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 x14ac:dyDescent="0.3">
      <c r="A439" s="26"/>
      <c r="B439" s="50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 x14ac:dyDescent="0.3">
      <c r="A440" s="26"/>
      <c r="B440" s="50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 x14ac:dyDescent="0.3">
      <c r="A441" s="26"/>
      <c r="B441" s="50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 x14ac:dyDescent="0.3">
      <c r="A442" s="26"/>
      <c r="B442" s="50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 x14ac:dyDescent="0.3">
      <c r="A443" s="26"/>
      <c r="B443" s="50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 x14ac:dyDescent="0.3">
      <c r="A444" s="26"/>
      <c r="B444" s="50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 x14ac:dyDescent="0.3">
      <c r="A445" s="26"/>
      <c r="B445" s="50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 x14ac:dyDescent="0.3">
      <c r="A446" s="26"/>
      <c r="B446" s="50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 x14ac:dyDescent="0.3">
      <c r="A447" s="26"/>
      <c r="B447" s="50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 x14ac:dyDescent="0.3">
      <c r="A448" s="26"/>
      <c r="B448" s="50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 x14ac:dyDescent="0.3">
      <c r="A449" s="26"/>
      <c r="B449" s="50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 x14ac:dyDescent="0.3">
      <c r="A450" s="26"/>
      <c r="B450" s="50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 x14ac:dyDescent="0.3">
      <c r="A451" s="26"/>
      <c r="B451" s="50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 x14ac:dyDescent="0.3">
      <c r="A452" s="26"/>
      <c r="B452" s="50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 x14ac:dyDescent="0.3">
      <c r="A453" s="26"/>
      <c r="B453" s="50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 x14ac:dyDescent="0.3">
      <c r="A454" s="26"/>
      <c r="B454" s="50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 x14ac:dyDescent="0.3">
      <c r="A455" s="26"/>
      <c r="B455" s="50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 x14ac:dyDescent="0.3">
      <c r="A456" s="26"/>
      <c r="B456" s="50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 x14ac:dyDescent="0.3">
      <c r="A457" s="26"/>
      <c r="B457" s="50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 x14ac:dyDescent="0.3">
      <c r="A458" s="26"/>
      <c r="B458" s="50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 x14ac:dyDescent="0.3">
      <c r="A459" s="26"/>
      <c r="B459" s="50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 x14ac:dyDescent="0.3">
      <c r="A460" s="26"/>
      <c r="B460" s="50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 x14ac:dyDescent="0.3">
      <c r="A461" s="26"/>
      <c r="B461" s="50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 x14ac:dyDescent="0.3">
      <c r="A462" s="26"/>
      <c r="B462" s="50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 x14ac:dyDescent="0.3">
      <c r="A463" s="26"/>
      <c r="B463" s="50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 x14ac:dyDescent="0.3">
      <c r="A464" s="26"/>
      <c r="B464" s="50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 x14ac:dyDescent="0.3">
      <c r="A465" s="26"/>
      <c r="B465" s="50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 x14ac:dyDescent="0.3">
      <c r="A466" s="26"/>
      <c r="B466" s="50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 x14ac:dyDescent="0.3">
      <c r="A467" s="26"/>
      <c r="B467" s="50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 x14ac:dyDescent="0.3">
      <c r="A468" s="26"/>
      <c r="B468" s="50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 x14ac:dyDescent="0.3">
      <c r="A469" s="26"/>
      <c r="B469" s="50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 x14ac:dyDescent="0.3">
      <c r="A470" s="26"/>
      <c r="B470" s="50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 x14ac:dyDescent="0.3">
      <c r="A471" s="26"/>
      <c r="B471" s="50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 x14ac:dyDescent="0.3">
      <c r="A472" s="26"/>
      <c r="B472" s="50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 x14ac:dyDescent="0.3">
      <c r="A473" s="26"/>
      <c r="B473" s="50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 x14ac:dyDescent="0.3">
      <c r="A474" s="26"/>
      <c r="B474" s="50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 x14ac:dyDescent="0.3">
      <c r="A475" s="26"/>
      <c r="B475" s="50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 x14ac:dyDescent="0.3">
      <c r="A476" s="26"/>
      <c r="B476" s="50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 x14ac:dyDescent="0.3">
      <c r="A477" s="26"/>
      <c r="B477" s="50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 x14ac:dyDescent="0.3">
      <c r="A478" s="26"/>
      <c r="B478" s="50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 x14ac:dyDescent="0.3">
      <c r="A479" s="26"/>
      <c r="B479" s="50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 x14ac:dyDescent="0.3">
      <c r="A480" s="26"/>
      <c r="B480" s="50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 x14ac:dyDescent="0.3">
      <c r="A481" s="26"/>
      <c r="B481" s="50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 x14ac:dyDescent="0.3">
      <c r="A482" s="26"/>
      <c r="B482" s="50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 x14ac:dyDescent="0.3">
      <c r="A483" s="26"/>
      <c r="B483" s="50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 x14ac:dyDescent="0.3">
      <c r="A484" s="26"/>
      <c r="B484" s="50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 x14ac:dyDescent="0.3">
      <c r="A485" s="26"/>
      <c r="B485" s="50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 x14ac:dyDescent="0.3">
      <c r="A486" s="26"/>
      <c r="B486" s="50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 x14ac:dyDescent="0.3">
      <c r="A487" s="26"/>
      <c r="B487" s="50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 x14ac:dyDescent="0.3">
      <c r="A488" s="26"/>
      <c r="B488" s="50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 x14ac:dyDescent="0.3">
      <c r="A489" s="26"/>
      <c r="B489" s="50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 x14ac:dyDescent="0.3">
      <c r="A490" s="26"/>
      <c r="B490" s="50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 x14ac:dyDescent="0.3">
      <c r="A491" s="26"/>
      <c r="B491" s="50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 x14ac:dyDescent="0.3">
      <c r="A492" s="26"/>
      <c r="B492" s="50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 x14ac:dyDescent="0.3">
      <c r="A493" s="26"/>
      <c r="B493" s="50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 x14ac:dyDescent="0.3">
      <c r="A494" s="26"/>
      <c r="B494" s="50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 x14ac:dyDescent="0.3">
      <c r="A495" s="26"/>
      <c r="B495" s="50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 x14ac:dyDescent="0.3">
      <c r="A496" s="26"/>
      <c r="B496" s="50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 x14ac:dyDescent="0.3">
      <c r="A497" s="26"/>
      <c r="B497" s="50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 x14ac:dyDescent="0.3">
      <c r="A498" s="26"/>
      <c r="B498" s="50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 x14ac:dyDescent="0.3">
      <c r="A499" s="26"/>
      <c r="B499" s="50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 x14ac:dyDescent="0.3">
      <c r="A500" s="26"/>
      <c r="B500" s="50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 x14ac:dyDescent="0.3">
      <c r="A501" s="26"/>
      <c r="B501" s="50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 x14ac:dyDescent="0.3">
      <c r="A502" s="26"/>
      <c r="B502" s="50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 x14ac:dyDescent="0.3">
      <c r="A503" s="26"/>
      <c r="B503" s="50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 x14ac:dyDescent="0.3">
      <c r="A504" s="26"/>
      <c r="B504" s="50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 x14ac:dyDescent="0.3">
      <c r="A505" s="26"/>
      <c r="B505" s="50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 x14ac:dyDescent="0.3">
      <c r="A506" s="26"/>
      <c r="B506" s="50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 x14ac:dyDescent="0.3">
      <c r="A507" s="26"/>
      <c r="B507" s="50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 x14ac:dyDescent="0.3">
      <c r="A508" s="26"/>
      <c r="B508" s="50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 x14ac:dyDescent="0.3">
      <c r="A509" s="26"/>
      <c r="B509" s="50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 x14ac:dyDescent="0.3">
      <c r="A510" s="26"/>
      <c r="B510" s="50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 x14ac:dyDescent="0.3">
      <c r="A511" s="26"/>
      <c r="B511" s="50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 x14ac:dyDescent="0.3">
      <c r="A512" s="26"/>
      <c r="B512" s="50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 x14ac:dyDescent="0.3">
      <c r="A513" s="26"/>
      <c r="B513" s="50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 x14ac:dyDescent="0.3">
      <c r="A514" s="26"/>
      <c r="B514" s="50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 x14ac:dyDescent="0.3">
      <c r="A515" s="26"/>
      <c r="B515" s="50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 x14ac:dyDescent="0.3">
      <c r="A516" s="26"/>
      <c r="B516" s="50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 x14ac:dyDescent="0.3">
      <c r="A517" s="26"/>
      <c r="B517" s="50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 x14ac:dyDescent="0.3">
      <c r="A518" s="26"/>
      <c r="B518" s="50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 x14ac:dyDescent="0.3">
      <c r="A519" s="26"/>
      <c r="B519" s="50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 x14ac:dyDescent="0.3">
      <c r="A520" s="26"/>
      <c r="B520" s="50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 x14ac:dyDescent="0.3">
      <c r="A521" s="26"/>
      <c r="B521" s="50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 x14ac:dyDescent="0.3">
      <c r="A522" s="26"/>
      <c r="B522" s="50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 x14ac:dyDescent="0.3">
      <c r="A523" s="26"/>
      <c r="B523" s="50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 x14ac:dyDescent="0.3">
      <c r="A524" s="26"/>
      <c r="B524" s="50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 x14ac:dyDescent="0.3">
      <c r="A525" s="26"/>
      <c r="B525" s="50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 x14ac:dyDescent="0.3">
      <c r="A526" s="26"/>
      <c r="B526" s="50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 x14ac:dyDescent="0.3">
      <c r="A527" s="26"/>
      <c r="B527" s="50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 x14ac:dyDescent="0.3">
      <c r="A528" s="26"/>
      <c r="B528" s="50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 x14ac:dyDescent="0.3">
      <c r="A529" s="26"/>
      <c r="B529" s="50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 x14ac:dyDescent="0.3">
      <c r="A530" s="26"/>
      <c r="B530" s="50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 x14ac:dyDescent="0.3">
      <c r="A531" s="26"/>
      <c r="B531" s="50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 x14ac:dyDescent="0.3">
      <c r="A532" s="26"/>
      <c r="B532" s="50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 x14ac:dyDescent="0.3">
      <c r="A533" s="26"/>
      <c r="B533" s="50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 x14ac:dyDescent="0.3">
      <c r="A534" s="26"/>
      <c r="B534" s="50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 x14ac:dyDescent="0.3">
      <c r="A535" s="26"/>
      <c r="B535" s="50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 x14ac:dyDescent="0.3">
      <c r="A536" s="26"/>
      <c r="B536" s="50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 x14ac:dyDescent="0.3">
      <c r="A537" s="26"/>
      <c r="B537" s="50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 x14ac:dyDescent="0.3">
      <c r="A538" s="26"/>
      <c r="B538" s="50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 x14ac:dyDescent="0.3">
      <c r="A539" s="26"/>
      <c r="B539" s="50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 x14ac:dyDescent="0.3">
      <c r="A540" s="26"/>
      <c r="B540" s="50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 x14ac:dyDescent="0.3">
      <c r="A541" s="26"/>
      <c r="B541" s="50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 x14ac:dyDescent="0.3">
      <c r="A542" s="26"/>
      <c r="B542" s="50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 x14ac:dyDescent="0.3">
      <c r="A543" s="26"/>
      <c r="B543" s="50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 x14ac:dyDescent="0.3">
      <c r="A544" s="26"/>
      <c r="B544" s="50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 x14ac:dyDescent="0.3">
      <c r="A545" s="26"/>
      <c r="B545" s="50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 x14ac:dyDescent="0.3">
      <c r="A546" s="26"/>
      <c r="B546" s="50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 x14ac:dyDescent="0.3">
      <c r="A547" s="26"/>
      <c r="B547" s="50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 x14ac:dyDescent="0.3">
      <c r="A548" s="26"/>
      <c r="B548" s="50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 x14ac:dyDescent="0.3">
      <c r="A549" s="26"/>
      <c r="B549" s="50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 x14ac:dyDescent="0.3">
      <c r="A550" s="26"/>
      <c r="B550" s="50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 x14ac:dyDescent="0.3">
      <c r="A551" s="26"/>
      <c r="B551" s="50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 x14ac:dyDescent="0.3">
      <c r="A552" s="26"/>
      <c r="B552" s="50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 x14ac:dyDescent="0.3">
      <c r="A553" s="26"/>
      <c r="B553" s="50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 x14ac:dyDescent="0.3">
      <c r="A554" s="26"/>
      <c r="B554" s="50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 x14ac:dyDescent="0.3">
      <c r="A555" s="26"/>
      <c r="B555" s="50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 x14ac:dyDescent="0.3">
      <c r="A556" s="26"/>
      <c r="B556" s="50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 x14ac:dyDescent="0.3">
      <c r="A557" s="26"/>
      <c r="B557" s="50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 x14ac:dyDescent="0.3">
      <c r="A558" s="26"/>
      <c r="B558" s="50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 x14ac:dyDescent="0.3">
      <c r="A559" s="26"/>
      <c r="B559" s="50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 x14ac:dyDescent="0.3">
      <c r="A560" s="26"/>
      <c r="B560" s="50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 x14ac:dyDescent="0.3">
      <c r="A561" s="26"/>
      <c r="B561" s="50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 x14ac:dyDescent="0.3">
      <c r="A562" s="26"/>
      <c r="B562" s="50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 x14ac:dyDescent="0.3">
      <c r="A563" s="26"/>
      <c r="B563" s="50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 x14ac:dyDescent="0.3">
      <c r="A564" s="26"/>
      <c r="B564" s="50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 x14ac:dyDescent="0.3">
      <c r="A565" s="26"/>
      <c r="B565" s="50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 x14ac:dyDescent="0.3">
      <c r="A566" s="26"/>
      <c r="B566" s="50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 x14ac:dyDescent="0.3">
      <c r="A567" s="26"/>
      <c r="B567" s="50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 x14ac:dyDescent="0.3">
      <c r="A568" s="26"/>
      <c r="B568" s="50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 x14ac:dyDescent="0.3">
      <c r="A569" s="26"/>
      <c r="B569" s="50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 x14ac:dyDescent="0.3">
      <c r="A570" s="26"/>
      <c r="B570" s="50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 x14ac:dyDescent="0.3">
      <c r="A571" s="26"/>
      <c r="B571" s="50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 x14ac:dyDescent="0.3">
      <c r="A572" s="26"/>
      <c r="B572" s="50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 x14ac:dyDescent="0.3">
      <c r="A573" s="26"/>
      <c r="B573" s="50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 x14ac:dyDescent="0.3">
      <c r="A574" s="26"/>
      <c r="B574" s="50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 x14ac:dyDescent="0.3">
      <c r="A575" s="26"/>
      <c r="B575" s="50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 x14ac:dyDescent="0.3">
      <c r="A576" s="26"/>
      <c r="B576" s="50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 x14ac:dyDescent="0.3">
      <c r="A577" s="26"/>
      <c r="B577" s="50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 x14ac:dyDescent="0.3">
      <c r="A578" s="26"/>
      <c r="B578" s="50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 x14ac:dyDescent="0.3">
      <c r="A579" s="26"/>
      <c r="B579" s="50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 x14ac:dyDescent="0.3">
      <c r="A580" s="26"/>
      <c r="B580" s="50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 x14ac:dyDescent="0.3">
      <c r="A581" s="26"/>
      <c r="B581" s="50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 x14ac:dyDescent="0.3">
      <c r="A582" s="26"/>
      <c r="B582" s="50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 x14ac:dyDescent="0.3">
      <c r="A583" s="26"/>
      <c r="B583" s="50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 x14ac:dyDescent="0.3">
      <c r="A584" s="26"/>
      <c r="B584" s="50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 x14ac:dyDescent="0.3">
      <c r="A585" s="26"/>
      <c r="B585" s="50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 x14ac:dyDescent="0.3">
      <c r="A586" s="26"/>
      <c r="B586" s="50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 x14ac:dyDescent="0.3">
      <c r="A587" s="26"/>
      <c r="B587" s="50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 x14ac:dyDescent="0.3">
      <c r="A588" s="26"/>
      <c r="B588" s="50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 x14ac:dyDescent="0.3">
      <c r="A589" s="26"/>
      <c r="B589" s="50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 x14ac:dyDescent="0.3">
      <c r="A590" s="26"/>
      <c r="B590" s="50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 x14ac:dyDescent="0.3">
      <c r="A591" s="26"/>
      <c r="B591" s="50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 x14ac:dyDescent="0.3">
      <c r="A592" s="26"/>
      <c r="B592" s="50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 x14ac:dyDescent="0.3">
      <c r="A593" s="26"/>
      <c r="B593" s="50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 x14ac:dyDescent="0.3">
      <c r="A594" s="26"/>
      <c r="B594" s="50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 x14ac:dyDescent="0.3">
      <c r="A595" s="26"/>
      <c r="B595" s="50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 x14ac:dyDescent="0.3">
      <c r="A596" s="26"/>
      <c r="B596" s="50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 x14ac:dyDescent="0.3">
      <c r="A597" s="26"/>
      <c r="B597" s="50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 x14ac:dyDescent="0.3">
      <c r="A598" s="26"/>
      <c r="B598" s="50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 x14ac:dyDescent="0.3">
      <c r="A599" s="26"/>
      <c r="B599" s="50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 x14ac:dyDescent="0.3">
      <c r="A600" s="26"/>
      <c r="B600" s="50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 x14ac:dyDescent="0.3">
      <c r="A601" s="26"/>
      <c r="B601" s="50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 x14ac:dyDescent="0.3">
      <c r="A602" s="26"/>
      <c r="B602" s="50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 x14ac:dyDescent="0.3">
      <c r="A603" s="26"/>
      <c r="B603" s="50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 x14ac:dyDescent="0.3">
      <c r="A604" s="26"/>
      <c r="B604" s="50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 x14ac:dyDescent="0.3">
      <c r="A605" s="26"/>
      <c r="B605" s="50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 x14ac:dyDescent="0.3">
      <c r="A606" s="26"/>
      <c r="B606" s="50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 x14ac:dyDescent="0.3">
      <c r="A607" s="26"/>
      <c r="B607" s="50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 x14ac:dyDescent="0.3">
      <c r="A608" s="26"/>
      <c r="B608" s="50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 x14ac:dyDescent="0.3">
      <c r="A609" s="26"/>
      <c r="B609" s="50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 x14ac:dyDescent="0.3">
      <c r="A610" s="26"/>
      <c r="B610" s="50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 x14ac:dyDescent="0.3">
      <c r="A611" s="26"/>
      <c r="B611" s="50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 x14ac:dyDescent="0.3">
      <c r="A612" s="26"/>
      <c r="B612" s="50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 x14ac:dyDescent="0.3">
      <c r="A613" s="26"/>
      <c r="B613" s="50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 x14ac:dyDescent="0.3">
      <c r="A614" s="26"/>
      <c r="B614" s="50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 x14ac:dyDescent="0.3">
      <c r="A615" s="26"/>
      <c r="B615" s="50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 x14ac:dyDescent="0.3">
      <c r="A616" s="26"/>
      <c r="B616" s="50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 x14ac:dyDescent="0.3">
      <c r="A617" s="26"/>
      <c r="B617" s="50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 x14ac:dyDescent="0.3">
      <c r="A618" s="26"/>
      <c r="B618" s="50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 x14ac:dyDescent="0.3">
      <c r="A619" s="26"/>
      <c r="B619" s="50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 x14ac:dyDescent="0.3">
      <c r="A620" s="26"/>
      <c r="B620" s="50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 x14ac:dyDescent="0.3">
      <c r="A621" s="26"/>
      <c r="B621" s="50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 x14ac:dyDescent="0.3">
      <c r="A622" s="26"/>
      <c r="B622" s="50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 x14ac:dyDescent="0.3">
      <c r="A623" s="26"/>
      <c r="B623" s="50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 x14ac:dyDescent="0.3">
      <c r="A624" s="26"/>
      <c r="B624" s="50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 x14ac:dyDescent="0.3">
      <c r="A625" s="26"/>
      <c r="B625" s="50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 x14ac:dyDescent="0.3">
      <c r="A626" s="26"/>
      <c r="B626" s="50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 x14ac:dyDescent="0.3">
      <c r="A627" s="26"/>
      <c r="B627" s="50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 x14ac:dyDescent="0.3">
      <c r="A628" s="26"/>
      <c r="B628" s="50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 x14ac:dyDescent="0.3">
      <c r="A629" s="26"/>
      <c r="B629" s="50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 x14ac:dyDescent="0.3">
      <c r="A630" s="26"/>
      <c r="B630" s="50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 x14ac:dyDescent="0.3">
      <c r="A631" s="26"/>
      <c r="B631" s="50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 x14ac:dyDescent="0.3">
      <c r="A632" s="26"/>
      <c r="B632" s="50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 x14ac:dyDescent="0.3">
      <c r="A633" s="26"/>
      <c r="B633" s="50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 x14ac:dyDescent="0.3">
      <c r="A634" s="26"/>
      <c r="B634" s="50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 x14ac:dyDescent="0.3">
      <c r="A635" s="26"/>
      <c r="B635" s="50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 x14ac:dyDescent="0.3">
      <c r="A636" s="26"/>
      <c r="B636" s="50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 x14ac:dyDescent="0.3">
      <c r="A637" s="26"/>
      <c r="B637" s="50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 x14ac:dyDescent="0.3">
      <c r="A638" s="26"/>
      <c r="B638" s="50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 x14ac:dyDescent="0.3">
      <c r="A639" s="26"/>
      <c r="B639" s="50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 x14ac:dyDescent="0.3">
      <c r="A640" s="26"/>
      <c r="B640" s="50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 x14ac:dyDescent="0.3">
      <c r="A641" s="26"/>
      <c r="B641" s="50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 x14ac:dyDescent="0.3">
      <c r="A642" s="26"/>
      <c r="B642" s="50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 x14ac:dyDescent="0.3">
      <c r="A643" s="26"/>
      <c r="B643" s="50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 x14ac:dyDescent="0.3">
      <c r="A644" s="26"/>
      <c r="B644" s="50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 x14ac:dyDescent="0.3">
      <c r="A645" s="26"/>
      <c r="B645" s="50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 x14ac:dyDescent="0.3">
      <c r="A646" s="26"/>
      <c r="B646" s="50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 x14ac:dyDescent="0.3">
      <c r="A647" s="26"/>
      <c r="B647" s="50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 x14ac:dyDescent="0.3">
      <c r="A648" s="26"/>
      <c r="B648" s="50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 x14ac:dyDescent="0.3">
      <c r="A649" s="26"/>
      <c r="B649" s="50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 x14ac:dyDescent="0.3">
      <c r="A650" s="26"/>
      <c r="B650" s="50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 x14ac:dyDescent="0.3">
      <c r="A651" s="26"/>
      <c r="B651" s="50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 x14ac:dyDescent="0.3">
      <c r="A652" s="26"/>
      <c r="B652" s="50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 x14ac:dyDescent="0.3">
      <c r="A653" s="26"/>
      <c r="B653" s="50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 x14ac:dyDescent="0.3">
      <c r="A654" s="26"/>
      <c r="B654" s="50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 x14ac:dyDescent="0.3">
      <c r="A655" s="26"/>
      <c r="B655" s="50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 x14ac:dyDescent="0.3">
      <c r="A656" s="26"/>
      <c r="B656" s="50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 x14ac:dyDescent="0.3">
      <c r="A657" s="26"/>
      <c r="B657" s="50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 x14ac:dyDescent="0.3">
      <c r="A658" s="26"/>
      <c r="B658" s="50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 x14ac:dyDescent="0.3">
      <c r="A659" s="26"/>
      <c r="B659" s="50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 x14ac:dyDescent="0.3">
      <c r="A660" s="26"/>
      <c r="B660" s="50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 x14ac:dyDescent="0.3">
      <c r="A661" s="26"/>
      <c r="B661" s="50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 x14ac:dyDescent="0.3">
      <c r="A662" s="26"/>
      <c r="B662" s="50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 x14ac:dyDescent="0.3">
      <c r="A663" s="26"/>
      <c r="B663" s="50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 x14ac:dyDescent="0.3">
      <c r="A664" s="26"/>
      <c r="B664" s="50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 x14ac:dyDescent="0.3">
      <c r="A665" s="26"/>
      <c r="B665" s="50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 x14ac:dyDescent="0.3">
      <c r="A666" s="26"/>
      <c r="B666" s="50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 x14ac:dyDescent="0.3">
      <c r="A667" s="26"/>
      <c r="B667" s="50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 x14ac:dyDescent="0.3">
      <c r="A668" s="26"/>
      <c r="B668" s="50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 x14ac:dyDescent="0.3">
      <c r="A669" s="26"/>
      <c r="B669" s="50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 x14ac:dyDescent="0.3">
      <c r="A670" s="26"/>
      <c r="B670" s="50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 x14ac:dyDescent="0.3">
      <c r="A671" s="26"/>
      <c r="B671" s="50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 x14ac:dyDescent="0.3">
      <c r="A672" s="26"/>
      <c r="B672" s="50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 x14ac:dyDescent="0.3">
      <c r="A673" s="26"/>
      <c r="B673" s="50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 x14ac:dyDescent="0.3">
      <c r="A674" s="26"/>
      <c r="B674" s="50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 x14ac:dyDescent="0.3">
      <c r="A675" s="26"/>
      <c r="B675" s="50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 x14ac:dyDescent="0.3">
      <c r="A676" s="26"/>
      <c r="B676" s="50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 x14ac:dyDescent="0.3">
      <c r="A677" s="26"/>
      <c r="B677" s="50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 x14ac:dyDescent="0.3">
      <c r="A678" s="26"/>
      <c r="B678" s="50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 x14ac:dyDescent="0.3">
      <c r="A679" s="26"/>
      <c r="B679" s="50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 x14ac:dyDescent="0.3">
      <c r="A680" s="26"/>
      <c r="B680" s="50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 x14ac:dyDescent="0.3">
      <c r="A681" s="26"/>
      <c r="B681" s="50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 x14ac:dyDescent="0.3">
      <c r="A682" s="26"/>
      <c r="B682" s="50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 x14ac:dyDescent="0.3">
      <c r="A683" s="26"/>
      <c r="B683" s="50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 x14ac:dyDescent="0.3">
      <c r="A684" s="26"/>
      <c r="B684" s="50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 x14ac:dyDescent="0.3">
      <c r="A685" s="26"/>
      <c r="B685" s="50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 x14ac:dyDescent="0.3">
      <c r="A686" s="26"/>
      <c r="B686" s="50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 x14ac:dyDescent="0.3">
      <c r="A687" s="26"/>
      <c r="B687" s="50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 x14ac:dyDescent="0.3">
      <c r="A688" s="26"/>
      <c r="B688" s="50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 x14ac:dyDescent="0.3">
      <c r="A689" s="26"/>
      <c r="B689" s="50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 x14ac:dyDescent="0.3">
      <c r="A690" s="26"/>
      <c r="B690" s="50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 x14ac:dyDescent="0.3">
      <c r="A691" s="26"/>
      <c r="B691" s="50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 x14ac:dyDescent="0.3">
      <c r="A692" s="26"/>
      <c r="B692" s="50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 x14ac:dyDescent="0.3">
      <c r="A693" s="26"/>
      <c r="B693" s="50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 x14ac:dyDescent="0.3">
      <c r="A694" s="26"/>
      <c r="B694" s="50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 x14ac:dyDescent="0.3">
      <c r="A695" s="26"/>
      <c r="B695" s="50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 x14ac:dyDescent="0.3">
      <c r="A696" s="26"/>
      <c r="B696" s="50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 x14ac:dyDescent="0.3">
      <c r="A697" s="26"/>
      <c r="B697" s="50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 x14ac:dyDescent="0.3">
      <c r="A698" s="26"/>
      <c r="B698" s="50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 x14ac:dyDescent="0.3">
      <c r="A699" s="26"/>
      <c r="B699" s="50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 x14ac:dyDescent="0.3">
      <c r="A700" s="26"/>
      <c r="B700" s="50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 x14ac:dyDescent="0.3">
      <c r="A701" s="26"/>
      <c r="B701" s="50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 x14ac:dyDescent="0.3">
      <c r="A702" s="26"/>
      <c r="B702" s="50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 x14ac:dyDescent="0.3">
      <c r="A703" s="26"/>
      <c r="B703" s="50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 x14ac:dyDescent="0.3">
      <c r="A704" s="26"/>
      <c r="B704" s="50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 x14ac:dyDescent="0.3">
      <c r="A705" s="26"/>
      <c r="B705" s="50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 x14ac:dyDescent="0.3">
      <c r="A706" s="26"/>
      <c r="B706" s="50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 x14ac:dyDescent="0.3">
      <c r="A707" s="26"/>
      <c r="B707" s="50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 x14ac:dyDescent="0.3">
      <c r="A708" s="26"/>
      <c r="B708" s="50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 x14ac:dyDescent="0.3">
      <c r="A709" s="26"/>
      <c r="B709" s="50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 x14ac:dyDescent="0.3">
      <c r="A710" s="26"/>
      <c r="B710" s="50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 x14ac:dyDescent="0.3">
      <c r="A711" s="26"/>
      <c r="B711" s="50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 x14ac:dyDescent="0.3">
      <c r="A712" s="26"/>
      <c r="B712" s="50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 x14ac:dyDescent="0.3">
      <c r="A713" s="26"/>
      <c r="B713" s="50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 x14ac:dyDescent="0.3">
      <c r="A714" s="26"/>
      <c r="B714" s="50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 x14ac:dyDescent="0.3">
      <c r="A715" s="26"/>
      <c r="B715" s="50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 x14ac:dyDescent="0.3">
      <c r="A716" s="26"/>
      <c r="B716" s="50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 x14ac:dyDescent="0.3">
      <c r="A717" s="26"/>
      <c r="B717" s="50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 x14ac:dyDescent="0.3">
      <c r="A718" s="26"/>
      <c r="B718" s="50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 x14ac:dyDescent="0.3">
      <c r="A719" s="26"/>
      <c r="B719" s="50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 x14ac:dyDescent="0.3">
      <c r="A720" s="26"/>
      <c r="B720" s="50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 x14ac:dyDescent="0.3">
      <c r="A721" s="26"/>
      <c r="B721" s="50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 x14ac:dyDescent="0.3">
      <c r="A722" s="26"/>
      <c r="B722" s="50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 x14ac:dyDescent="0.3">
      <c r="A723" s="26"/>
      <c r="B723" s="50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 x14ac:dyDescent="0.3">
      <c r="A724" s="26"/>
      <c r="B724" s="50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 x14ac:dyDescent="0.3">
      <c r="A725" s="26"/>
      <c r="B725" s="50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 x14ac:dyDescent="0.3">
      <c r="A726" s="26"/>
      <c r="B726" s="50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 x14ac:dyDescent="0.3">
      <c r="A727" s="26"/>
      <c r="B727" s="50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 x14ac:dyDescent="0.3">
      <c r="A728" s="26"/>
      <c r="B728" s="50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 x14ac:dyDescent="0.3">
      <c r="A729" s="26"/>
      <c r="B729" s="50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 x14ac:dyDescent="0.3">
      <c r="A730" s="26"/>
      <c r="B730" s="50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 x14ac:dyDescent="0.3">
      <c r="A731" s="26"/>
      <c r="B731" s="50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 x14ac:dyDescent="0.3">
      <c r="A732" s="26"/>
      <c r="B732" s="50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 x14ac:dyDescent="0.3">
      <c r="A733" s="26"/>
      <c r="B733" s="50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 x14ac:dyDescent="0.3">
      <c r="A734" s="26"/>
      <c r="B734" s="50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 x14ac:dyDescent="0.3">
      <c r="A735" s="26"/>
      <c r="B735" s="50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 x14ac:dyDescent="0.3">
      <c r="A736" s="26"/>
      <c r="B736" s="50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 x14ac:dyDescent="0.3">
      <c r="A737" s="26"/>
      <c r="B737" s="50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 x14ac:dyDescent="0.3">
      <c r="A738" s="26"/>
      <c r="B738" s="50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 x14ac:dyDescent="0.3">
      <c r="A739" s="26"/>
      <c r="B739" s="50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 x14ac:dyDescent="0.3">
      <c r="A740" s="26"/>
      <c r="B740" s="50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 x14ac:dyDescent="0.3">
      <c r="A741" s="26"/>
      <c r="B741" s="50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 x14ac:dyDescent="0.3">
      <c r="A742" s="26"/>
      <c r="B742" s="50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 x14ac:dyDescent="0.3">
      <c r="A743" s="26"/>
      <c r="B743" s="50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 x14ac:dyDescent="0.3">
      <c r="A744" s="26"/>
      <c r="B744" s="50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 x14ac:dyDescent="0.3">
      <c r="A745" s="26"/>
      <c r="B745" s="50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 x14ac:dyDescent="0.3">
      <c r="A746" s="26"/>
      <c r="B746" s="50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 x14ac:dyDescent="0.3">
      <c r="A747" s="26"/>
      <c r="B747" s="50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 x14ac:dyDescent="0.3">
      <c r="A748" s="26"/>
      <c r="B748" s="50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 x14ac:dyDescent="0.3">
      <c r="A749" s="26"/>
      <c r="B749" s="50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 x14ac:dyDescent="0.3">
      <c r="A750" s="26"/>
      <c r="B750" s="50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 x14ac:dyDescent="0.3">
      <c r="A751" s="26"/>
      <c r="B751" s="50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 x14ac:dyDescent="0.3">
      <c r="A752" s="26"/>
      <c r="B752" s="50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 x14ac:dyDescent="0.3">
      <c r="A753" s="26"/>
      <c r="B753" s="50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 x14ac:dyDescent="0.3">
      <c r="A754" s="26"/>
      <c r="B754" s="50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 x14ac:dyDescent="0.3">
      <c r="A755" s="26"/>
      <c r="B755" s="50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 x14ac:dyDescent="0.3">
      <c r="A756" s="26"/>
      <c r="B756" s="50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 x14ac:dyDescent="0.3">
      <c r="A757" s="26"/>
      <c r="B757" s="50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 x14ac:dyDescent="0.3">
      <c r="A758" s="26"/>
      <c r="B758" s="50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 x14ac:dyDescent="0.3">
      <c r="A759" s="26"/>
      <c r="B759" s="50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 x14ac:dyDescent="0.3">
      <c r="A760" s="26"/>
      <c r="B760" s="50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 x14ac:dyDescent="0.3">
      <c r="A761" s="26"/>
      <c r="B761" s="50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 x14ac:dyDescent="0.3">
      <c r="A762" s="26"/>
      <c r="B762" s="50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 x14ac:dyDescent="0.3">
      <c r="A763" s="26"/>
      <c r="B763" s="50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 x14ac:dyDescent="0.3">
      <c r="A764" s="26"/>
      <c r="B764" s="50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 x14ac:dyDescent="0.3">
      <c r="A765" s="26"/>
      <c r="B765" s="50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 x14ac:dyDescent="0.3">
      <c r="A766" s="26"/>
      <c r="B766" s="50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 x14ac:dyDescent="0.3">
      <c r="A767" s="26"/>
      <c r="B767" s="50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 x14ac:dyDescent="0.3">
      <c r="A768" s="26"/>
      <c r="B768" s="50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 x14ac:dyDescent="0.3">
      <c r="A769" s="26"/>
      <c r="B769" s="50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 x14ac:dyDescent="0.3">
      <c r="A770" s="26"/>
      <c r="B770" s="50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 x14ac:dyDescent="0.3">
      <c r="A771" s="26"/>
      <c r="B771" s="50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 x14ac:dyDescent="0.3">
      <c r="A772" s="26"/>
      <c r="B772" s="50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 x14ac:dyDescent="0.3">
      <c r="A773" s="26"/>
      <c r="B773" s="50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 x14ac:dyDescent="0.3">
      <c r="A774" s="26"/>
      <c r="B774" s="50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 x14ac:dyDescent="0.3">
      <c r="A775" s="26"/>
      <c r="B775" s="50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 x14ac:dyDescent="0.3">
      <c r="A776" s="26"/>
      <c r="B776" s="50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 x14ac:dyDescent="0.3">
      <c r="A777" s="26"/>
      <c r="B777" s="50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 x14ac:dyDescent="0.3">
      <c r="A778" s="26"/>
      <c r="B778" s="50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 x14ac:dyDescent="0.3">
      <c r="A779" s="26"/>
      <c r="B779" s="50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 x14ac:dyDescent="0.3">
      <c r="A780" s="26"/>
      <c r="B780" s="50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 x14ac:dyDescent="0.3">
      <c r="A781" s="26"/>
      <c r="B781" s="50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 x14ac:dyDescent="0.3">
      <c r="A782" s="26"/>
      <c r="B782" s="50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 x14ac:dyDescent="0.3">
      <c r="A783" s="26"/>
      <c r="B783" s="50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 x14ac:dyDescent="0.3">
      <c r="A784" s="26"/>
      <c r="B784" s="50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 x14ac:dyDescent="0.3">
      <c r="A785" s="26"/>
      <c r="B785" s="50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 x14ac:dyDescent="0.3">
      <c r="A786" s="26"/>
      <c r="B786" s="50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 x14ac:dyDescent="0.3">
      <c r="A787" s="26"/>
      <c r="B787" s="50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 x14ac:dyDescent="0.3">
      <c r="A788" s="26"/>
      <c r="B788" s="50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 x14ac:dyDescent="0.3">
      <c r="A789" s="26"/>
      <c r="B789" s="50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 x14ac:dyDescent="0.3">
      <c r="A790" s="26"/>
      <c r="B790" s="50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 x14ac:dyDescent="0.3">
      <c r="A791" s="26"/>
      <c r="B791" s="50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 x14ac:dyDescent="0.3">
      <c r="A792" s="26"/>
      <c r="B792" s="50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 x14ac:dyDescent="0.3">
      <c r="A793" s="26"/>
      <c r="B793" s="50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 x14ac:dyDescent="0.3">
      <c r="A794" s="26"/>
      <c r="B794" s="50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 x14ac:dyDescent="0.3">
      <c r="A795" s="26"/>
      <c r="B795" s="50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 x14ac:dyDescent="0.3">
      <c r="A796" s="26"/>
      <c r="B796" s="50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 x14ac:dyDescent="0.3">
      <c r="A797" s="26"/>
      <c r="B797" s="50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 x14ac:dyDescent="0.3">
      <c r="A798" s="26"/>
      <c r="B798" s="50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 x14ac:dyDescent="0.3">
      <c r="A799" s="26"/>
      <c r="B799" s="50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 x14ac:dyDescent="0.3">
      <c r="A800" s="26"/>
      <c r="B800" s="50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 x14ac:dyDescent="0.3">
      <c r="A801" s="26"/>
      <c r="B801" s="50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 x14ac:dyDescent="0.3">
      <c r="A802" s="26"/>
      <c r="B802" s="50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 x14ac:dyDescent="0.3">
      <c r="A803" s="26"/>
      <c r="B803" s="50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 x14ac:dyDescent="0.3">
      <c r="A804" s="26"/>
      <c r="B804" s="50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 x14ac:dyDescent="0.3">
      <c r="A805" s="26"/>
      <c r="B805" s="50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 x14ac:dyDescent="0.3">
      <c r="A806" s="26"/>
      <c r="B806" s="50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 x14ac:dyDescent="0.3">
      <c r="A807" s="26"/>
      <c r="B807" s="50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 x14ac:dyDescent="0.3">
      <c r="A808" s="26"/>
      <c r="B808" s="50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 x14ac:dyDescent="0.3">
      <c r="A809" s="26"/>
      <c r="B809" s="50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 x14ac:dyDescent="0.3">
      <c r="A810" s="26"/>
      <c r="B810" s="50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 x14ac:dyDescent="0.3">
      <c r="A811" s="26"/>
      <c r="B811" s="50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 x14ac:dyDescent="0.3">
      <c r="A812" s="26"/>
      <c r="B812" s="50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 x14ac:dyDescent="0.3">
      <c r="A813" s="26"/>
      <c r="B813" s="50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 x14ac:dyDescent="0.3">
      <c r="A814" s="26"/>
      <c r="B814" s="50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 x14ac:dyDescent="0.3">
      <c r="A815" s="26"/>
      <c r="B815" s="50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 x14ac:dyDescent="0.3">
      <c r="A816" s="26"/>
      <c r="B816" s="50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 x14ac:dyDescent="0.3">
      <c r="A817" s="26"/>
      <c r="B817" s="50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 x14ac:dyDescent="0.3">
      <c r="A818" s="26"/>
      <c r="B818" s="50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 x14ac:dyDescent="0.3">
      <c r="A819" s="26"/>
      <c r="B819" s="50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 x14ac:dyDescent="0.3">
      <c r="A820" s="26"/>
      <c r="B820" s="50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 x14ac:dyDescent="0.3">
      <c r="A821" s="26"/>
      <c r="B821" s="50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 x14ac:dyDescent="0.3">
      <c r="A822" s="26"/>
      <c r="B822" s="50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 x14ac:dyDescent="0.3">
      <c r="A823" s="26"/>
      <c r="B823" s="50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 x14ac:dyDescent="0.3">
      <c r="A824" s="26"/>
      <c r="B824" s="50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 x14ac:dyDescent="0.3">
      <c r="A825" s="26"/>
      <c r="B825" s="50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 x14ac:dyDescent="0.3">
      <c r="A826" s="26"/>
      <c r="B826" s="50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 x14ac:dyDescent="0.3">
      <c r="A827" s="26"/>
      <c r="B827" s="50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 x14ac:dyDescent="0.3">
      <c r="A828" s="26"/>
      <c r="B828" s="50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 x14ac:dyDescent="0.3">
      <c r="A829" s="26"/>
      <c r="B829" s="50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 x14ac:dyDescent="0.3">
      <c r="A830" s="26"/>
      <c r="B830" s="50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 x14ac:dyDescent="0.3">
      <c r="A831" s="26"/>
      <c r="B831" s="50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 x14ac:dyDescent="0.3">
      <c r="A832" s="26"/>
      <c r="B832" s="50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 x14ac:dyDescent="0.3">
      <c r="A833" s="26"/>
      <c r="B833" s="50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 x14ac:dyDescent="0.3">
      <c r="A834" s="26"/>
      <c r="B834" s="50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 x14ac:dyDescent="0.3">
      <c r="A835" s="26"/>
      <c r="B835" s="50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 x14ac:dyDescent="0.3">
      <c r="A836" s="26"/>
      <c r="B836" s="50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 x14ac:dyDescent="0.3">
      <c r="A837" s="26"/>
      <c r="B837" s="50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 x14ac:dyDescent="0.3">
      <c r="A838" s="26"/>
      <c r="B838" s="50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 x14ac:dyDescent="0.3">
      <c r="A839" s="26"/>
      <c r="B839" s="50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 x14ac:dyDescent="0.3">
      <c r="A840" s="26"/>
      <c r="B840" s="50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 x14ac:dyDescent="0.3">
      <c r="A841" s="26"/>
      <c r="B841" s="50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 x14ac:dyDescent="0.3">
      <c r="A842" s="26"/>
      <c r="B842" s="50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 x14ac:dyDescent="0.3">
      <c r="A843" s="26"/>
      <c r="B843" s="50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 x14ac:dyDescent="0.3">
      <c r="A844" s="26"/>
      <c r="B844" s="50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 x14ac:dyDescent="0.3">
      <c r="A845" s="26"/>
      <c r="B845" s="50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 x14ac:dyDescent="0.3">
      <c r="A846" s="26"/>
      <c r="B846" s="50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 x14ac:dyDescent="0.3">
      <c r="A847" s="26"/>
      <c r="B847" s="50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 x14ac:dyDescent="0.3">
      <c r="A848" s="26"/>
      <c r="B848" s="50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 x14ac:dyDescent="0.3">
      <c r="A849" s="26"/>
      <c r="B849" s="50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 x14ac:dyDescent="0.3">
      <c r="A850" s="26"/>
      <c r="B850" s="50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 x14ac:dyDescent="0.3">
      <c r="A851" s="26"/>
      <c r="B851" s="50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 x14ac:dyDescent="0.3">
      <c r="A852" s="26"/>
      <c r="B852" s="50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 x14ac:dyDescent="0.3">
      <c r="A853" s="26"/>
      <c r="B853" s="50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 x14ac:dyDescent="0.3">
      <c r="A854" s="26"/>
      <c r="B854" s="50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 x14ac:dyDescent="0.3">
      <c r="A855" s="26"/>
      <c r="B855" s="50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 x14ac:dyDescent="0.3">
      <c r="A856" s="26"/>
      <c r="B856" s="50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 x14ac:dyDescent="0.3">
      <c r="A857" s="26"/>
      <c r="B857" s="50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 x14ac:dyDescent="0.3">
      <c r="A858" s="26"/>
      <c r="B858" s="50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 x14ac:dyDescent="0.3">
      <c r="A859" s="26"/>
      <c r="B859" s="50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 x14ac:dyDescent="0.3">
      <c r="A860" s="26"/>
      <c r="B860" s="50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 x14ac:dyDescent="0.3">
      <c r="A861" s="26"/>
      <c r="B861" s="50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 x14ac:dyDescent="0.3">
      <c r="A862" s="26"/>
      <c r="B862" s="50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 x14ac:dyDescent="0.3">
      <c r="A863" s="26"/>
      <c r="B863" s="50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 x14ac:dyDescent="0.3">
      <c r="A864" s="26"/>
      <c r="B864" s="50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 x14ac:dyDescent="0.3">
      <c r="A865" s="26"/>
      <c r="B865" s="50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 x14ac:dyDescent="0.3">
      <c r="A866" s="26"/>
      <c r="B866" s="50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 x14ac:dyDescent="0.3">
      <c r="A867" s="26"/>
      <c r="B867" s="50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 x14ac:dyDescent="0.3">
      <c r="A868" s="26"/>
      <c r="B868" s="50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 x14ac:dyDescent="0.3">
      <c r="A869" s="26"/>
      <c r="B869" s="50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 x14ac:dyDescent="0.3">
      <c r="A870" s="26"/>
      <c r="B870" s="50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 x14ac:dyDescent="0.3">
      <c r="A871" s="26"/>
      <c r="B871" s="50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 x14ac:dyDescent="0.3">
      <c r="A872" s="26"/>
      <c r="B872" s="50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 x14ac:dyDescent="0.3">
      <c r="A873" s="26"/>
      <c r="B873" s="50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 x14ac:dyDescent="0.3">
      <c r="A874" s="26"/>
      <c r="B874" s="50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 x14ac:dyDescent="0.3">
      <c r="A875" s="26"/>
      <c r="B875" s="50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 x14ac:dyDescent="0.3">
      <c r="A876" s="26"/>
      <c r="B876" s="50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 x14ac:dyDescent="0.3">
      <c r="A877" s="26"/>
      <c r="B877" s="50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 x14ac:dyDescent="0.3">
      <c r="A878" s="26"/>
      <c r="B878" s="50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 x14ac:dyDescent="0.3">
      <c r="A879" s="26"/>
      <c r="B879" s="50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 x14ac:dyDescent="0.3">
      <c r="A880" s="26"/>
      <c r="B880" s="50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 x14ac:dyDescent="0.3">
      <c r="A881" s="26"/>
      <c r="B881" s="50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 x14ac:dyDescent="0.3">
      <c r="A882" s="26"/>
      <c r="B882" s="50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 x14ac:dyDescent="0.3">
      <c r="A883" s="26"/>
      <c r="B883" s="50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 x14ac:dyDescent="0.3">
      <c r="A884" s="26"/>
      <c r="B884" s="50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 x14ac:dyDescent="0.3">
      <c r="A885" s="26"/>
      <c r="B885" s="50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 x14ac:dyDescent="0.3">
      <c r="A886" s="26"/>
      <c r="B886" s="50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 x14ac:dyDescent="0.3">
      <c r="A887" s="26"/>
      <c r="B887" s="50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 x14ac:dyDescent="0.3">
      <c r="A888" s="26"/>
      <c r="B888" s="50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 x14ac:dyDescent="0.3">
      <c r="A889" s="26"/>
      <c r="B889" s="50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 x14ac:dyDescent="0.3">
      <c r="A890" s="26"/>
      <c r="B890" s="50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 x14ac:dyDescent="0.3">
      <c r="A891" s="26"/>
      <c r="B891" s="50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 x14ac:dyDescent="0.3">
      <c r="A892" s="26"/>
      <c r="B892" s="50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 x14ac:dyDescent="0.3">
      <c r="A893" s="26"/>
      <c r="B893" s="50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 x14ac:dyDescent="0.3">
      <c r="A894" s="26"/>
      <c r="B894" s="50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 x14ac:dyDescent="0.3">
      <c r="A895" s="26"/>
      <c r="B895" s="50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 x14ac:dyDescent="0.3">
      <c r="A896" s="26"/>
      <c r="B896" s="50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 x14ac:dyDescent="0.3">
      <c r="A897" s="26"/>
      <c r="B897" s="50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 x14ac:dyDescent="0.3">
      <c r="A898" s="26"/>
      <c r="B898" s="50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 x14ac:dyDescent="0.3">
      <c r="A899" s="26"/>
      <c r="B899" s="50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 x14ac:dyDescent="0.3">
      <c r="A900" s="26"/>
      <c r="B900" s="50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 x14ac:dyDescent="0.3">
      <c r="A901" s="26"/>
      <c r="B901" s="50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 x14ac:dyDescent="0.3">
      <c r="A902" s="26"/>
      <c r="B902" s="50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 x14ac:dyDescent="0.3">
      <c r="A903" s="26"/>
      <c r="B903" s="50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 x14ac:dyDescent="0.3">
      <c r="A904" s="26"/>
      <c r="B904" s="50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 x14ac:dyDescent="0.3">
      <c r="A905" s="26"/>
      <c r="B905" s="50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 x14ac:dyDescent="0.3">
      <c r="A906" s="26"/>
      <c r="B906" s="50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 x14ac:dyDescent="0.3">
      <c r="A907" s="26"/>
      <c r="B907" s="50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 x14ac:dyDescent="0.3">
      <c r="A908" s="26"/>
      <c r="B908" s="50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 x14ac:dyDescent="0.3">
      <c r="A909" s="26"/>
      <c r="B909" s="50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 x14ac:dyDescent="0.3">
      <c r="A910" s="26"/>
      <c r="B910" s="50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 x14ac:dyDescent="0.3">
      <c r="A911" s="26"/>
      <c r="B911" s="50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 x14ac:dyDescent="0.3">
      <c r="A912" s="26"/>
      <c r="B912" s="50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 x14ac:dyDescent="0.3">
      <c r="A913" s="26"/>
      <c r="B913" s="50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 x14ac:dyDescent="0.3">
      <c r="A914" s="26"/>
      <c r="B914" s="50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 x14ac:dyDescent="0.3">
      <c r="A915" s="26"/>
      <c r="B915" s="50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 x14ac:dyDescent="0.3">
      <c r="A916" s="26"/>
      <c r="B916" s="50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 x14ac:dyDescent="0.3">
      <c r="A917" s="26"/>
      <c r="B917" s="50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 x14ac:dyDescent="0.3">
      <c r="A918" s="26"/>
      <c r="B918" s="50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 x14ac:dyDescent="0.3">
      <c r="A919" s="26"/>
      <c r="B919" s="50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 x14ac:dyDescent="0.3">
      <c r="A920" s="26"/>
      <c r="B920" s="50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 x14ac:dyDescent="0.3">
      <c r="A921" s="26"/>
      <c r="B921" s="50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 x14ac:dyDescent="0.3">
      <c r="A922" s="26"/>
      <c r="B922" s="50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 x14ac:dyDescent="0.3">
      <c r="A923" s="26"/>
      <c r="B923" s="50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 x14ac:dyDescent="0.3">
      <c r="A924" s="26"/>
      <c r="B924" s="50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 x14ac:dyDescent="0.3">
      <c r="A925" s="26"/>
      <c r="B925" s="50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 x14ac:dyDescent="0.3">
      <c r="A926" s="26"/>
      <c r="B926" s="50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 x14ac:dyDescent="0.3">
      <c r="A927" s="26"/>
      <c r="B927" s="50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 x14ac:dyDescent="0.3">
      <c r="A928" s="26"/>
      <c r="B928" s="50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 x14ac:dyDescent="0.3">
      <c r="A929" s="26"/>
      <c r="B929" s="50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 x14ac:dyDescent="0.3">
      <c r="A930" s="26"/>
      <c r="B930" s="50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 x14ac:dyDescent="0.3">
      <c r="A931" s="26"/>
      <c r="B931" s="50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 x14ac:dyDescent="0.3">
      <c r="A932" s="26"/>
      <c r="B932" s="50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 x14ac:dyDescent="0.3">
      <c r="A933" s="26"/>
      <c r="B933" s="50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 x14ac:dyDescent="0.3">
      <c r="A934" s="26"/>
      <c r="B934" s="50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 x14ac:dyDescent="0.3">
      <c r="A935" s="26"/>
      <c r="B935" s="50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 x14ac:dyDescent="0.3">
      <c r="A936" s="26"/>
      <c r="B936" s="50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 x14ac:dyDescent="0.3">
      <c r="A937" s="26"/>
      <c r="B937" s="50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 x14ac:dyDescent="0.3">
      <c r="A938" s="26"/>
      <c r="B938" s="50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 x14ac:dyDescent="0.3">
      <c r="A939" s="26"/>
      <c r="B939" s="50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 x14ac:dyDescent="0.3">
      <c r="A940" s="26"/>
      <c r="B940" s="50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 x14ac:dyDescent="0.3">
      <c r="A941" s="26"/>
      <c r="B941" s="50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 x14ac:dyDescent="0.3">
      <c r="A942" s="26"/>
      <c r="B942" s="50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 x14ac:dyDescent="0.3">
      <c r="A943" s="26"/>
      <c r="B943" s="50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 x14ac:dyDescent="0.3">
      <c r="A944" s="26"/>
      <c r="B944" s="50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 x14ac:dyDescent="0.3">
      <c r="A945" s="26"/>
      <c r="B945" s="50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 x14ac:dyDescent="0.3">
      <c r="A946" s="26"/>
      <c r="B946" s="50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 x14ac:dyDescent="0.3">
      <c r="A947" s="26"/>
      <c r="B947" s="50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 x14ac:dyDescent="0.3">
      <c r="A948" s="26"/>
      <c r="B948" s="50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 x14ac:dyDescent="0.3">
      <c r="A949" s="26"/>
      <c r="B949" s="50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 x14ac:dyDescent="0.3">
      <c r="A950" s="26"/>
      <c r="B950" s="50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 x14ac:dyDescent="0.3">
      <c r="A951" s="26"/>
      <c r="B951" s="50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 x14ac:dyDescent="0.3">
      <c r="A952" s="26"/>
      <c r="B952" s="50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 x14ac:dyDescent="0.3">
      <c r="A953" s="26"/>
      <c r="B953" s="50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 x14ac:dyDescent="0.3">
      <c r="A954" s="26"/>
      <c r="B954" s="50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 x14ac:dyDescent="0.3">
      <c r="A955" s="26"/>
      <c r="B955" s="50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 x14ac:dyDescent="0.3">
      <c r="A956" s="26"/>
      <c r="B956" s="50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 x14ac:dyDescent="0.3">
      <c r="A957" s="26"/>
      <c r="B957" s="50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 x14ac:dyDescent="0.3">
      <c r="A958" s="26"/>
      <c r="B958" s="50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 x14ac:dyDescent="0.3">
      <c r="A959" s="26"/>
      <c r="B959" s="50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 x14ac:dyDescent="0.3">
      <c r="A960" s="26"/>
      <c r="B960" s="50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 x14ac:dyDescent="0.3">
      <c r="A961" s="26"/>
      <c r="B961" s="50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 x14ac:dyDescent="0.3">
      <c r="A962" s="26"/>
      <c r="B962" s="50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 x14ac:dyDescent="0.3">
      <c r="A963" s="26"/>
      <c r="B963" s="50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 x14ac:dyDescent="0.3">
      <c r="A964" s="26"/>
      <c r="B964" s="50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 x14ac:dyDescent="0.3">
      <c r="A965" s="26"/>
      <c r="B965" s="50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 x14ac:dyDescent="0.3">
      <c r="A966" s="26"/>
      <c r="B966" s="50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 x14ac:dyDescent="0.3">
      <c r="A967" s="26"/>
      <c r="B967" s="50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 x14ac:dyDescent="0.3">
      <c r="A968" s="26"/>
      <c r="B968" s="50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 x14ac:dyDescent="0.3">
      <c r="A969" s="26"/>
      <c r="B969" s="50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 x14ac:dyDescent="0.3">
      <c r="A970" s="26"/>
      <c r="B970" s="50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 x14ac:dyDescent="0.3">
      <c r="A971" s="26"/>
      <c r="B971" s="50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 x14ac:dyDescent="0.3">
      <c r="A972" s="26"/>
      <c r="B972" s="50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 x14ac:dyDescent="0.3">
      <c r="A973" s="26"/>
      <c r="B973" s="50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 x14ac:dyDescent="0.3">
      <c r="A974" s="26"/>
      <c r="B974" s="50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 x14ac:dyDescent="0.3">
      <c r="A975" s="26"/>
      <c r="B975" s="50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 x14ac:dyDescent="0.3">
      <c r="A976" s="26"/>
      <c r="B976" s="50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 x14ac:dyDescent="0.3">
      <c r="A977" s="26"/>
      <c r="B977" s="50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 x14ac:dyDescent="0.3">
      <c r="A978" s="26"/>
      <c r="B978" s="50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 x14ac:dyDescent="0.3">
      <c r="A979" s="26"/>
      <c r="B979" s="50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 x14ac:dyDescent="0.3">
      <c r="A980" s="26"/>
      <c r="B980" s="50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 x14ac:dyDescent="0.3">
      <c r="A981" s="26"/>
      <c r="B981" s="50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 x14ac:dyDescent="0.3">
      <c r="A982" s="26"/>
      <c r="B982" s="50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 x14ac:dyDescent="0.3">
      <c r="A983" s="26"/>
      <c r="B983" s="50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 x14ac:dyDescent="0.3">
      <c r="A984" s="26"/>
      <c r="B984" s="50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 x14ac:dyDescent="0.3">
      <c r="A985" s="26"/>
      <c r="B985" s="50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 x14ac:dyDescent="0.3">
      <c r="A986" s="26"/>
      <c r="B986" s="50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 x14ac:dyDescent="0.3">
      <c r="A987" s="26"/>
      <c r="B987" s="50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 x14ac:dyDescent="0.3">
      <c r="A988" s="26"/>
      <c r="B988" s="50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 x14ac:dyDescent="0.3">
      <c r="A989" s="26"/>
      <c r="B989" s="50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 x14ac:dyDescent="0.3">
      <c r="A990" s="26"/>
      <c r="B990" s="50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 x14ac:dyDescent="0.3">
      <c r="A991" s="26"/>
      <c r="B991" s="50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 x14ac:dyDescent="0.3">
      <c r="A992" s="26"/>
      <c r="B992" s="50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 x14ac:dyDescent="0.3">
      <c r="A993" s="26"/>
      <c r="B993" s="50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 x14ac:dyDescent="0.3">
      <c r="A994" s="26"/>
      <c r="B994" s="50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 x14ac:dyDescent="0.3">
      <c r="A995" s="26"/>
      <c r="B995" s="50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 x14ac:dyDescent="0.3">
      <c r="A996" s="26"/>
      <c r="B996" s="50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 x14ac:dyDescent="0.3">
      <c r="A997" s="26"/>
      <c r="B997" s="50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 x14ac:dyDescent="0.3">
      <c r="A998" s="26"/>
      <c r="B998" s="50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 x14ac:dyDescent="0.3">
      <c r="A999" s="26"/>
      <c r="B999" s="50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 x14ac:dyDescent="0.3">
      <c r="A1000" s="26"/>
      <c r="B1000" s="50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sheetProtection algorithmName="SHA-512" hashValue="16KpnfPbAlwmkJ9lK63QOph2uGPbk6rGzngzMQb9Zheqlj+5s8JSug9UZArJidBYcFB+8vUs5mNGn4oKanIYcw==" saltValue="7DeSFxT5ti2bPwhnL6ZtAQ==" spinCount="100000" sheet="1" objects="1" scenarios="1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Business Plan - Goal</vt:lpstr>
      <vt:lpstr>Personal Expenses</vt:lpstr>
      <vt:lpstr>Income and Investement</vt:lpstr>
      <vt:lpstr>Productivity Data</vt:lpstr>
      <vt:lpstr>Productivity Ratios</vt:lpstr>
      <vt:lpstr>Productivity Goal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 Journee</dc:creator>
  <cp:lastModifiedBy>Bonne Journee</cp:lastModifiedBy>
  <dcterms:created xsi:type="dcterms:W3CDTF">2023-09-20T18:52:07Z</dcterms:created>
  <dcterms:modified xsi:type="dcterms:W3CDTF">2025-10-14T17:42:35Z</dcterms:modified>
</cp:coreProperties>
</file>